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updateLinks="never" defaultThemeVersion="124226"/>
  <mc:AlternateContent xmlns:mc="http://schemas.openxmlformats.org/markup-compatibility/2006">
    <mc:Choice Requires="x15">
      <x15ac:absPath xmlns:x15ac="http://schemas.microsoft.com/office/spreadsheetml/2010/11/ac" url="D:\Gebruikersmap\Documenten\Eigen WEBSITES\WEBSITE KANO in bewerking\"/>
    </mc:Choice>
  </mc:AlternateContent>
  <xr:revisionPtr revIDLastSave="0" documentId="13_ncr:1_{6F16B81F-E463-4302-A75C-C10C0DDE97FE}" xr6:coauthVersionLast="46" xr6:coauthVersionMax="46" xr10:uidLastSave="{00000000-0000-0000-0000-000000000000}"/>
  <bookViews>
    <workbookView xWindow="-120" yWindow="-120" windowWidth="29040" windowHeight="15840" firstSheet="1" activeTab="1" xr2:uid="{00000000-000D-0000-FFFF-FFFF00000000}"/>
  </bookViews>
  <sheets>
    <sheet name="Home" sheetId="9" state="hidden" r:id="rId1"/>
    <sheet name="1 dag" sheetId="10" r:id="rId2"/>
    <sheet name="factr" sheetId="13" r:id="rId3"/>
    <sheet name="materiaallijst" sheetId="2" r:id="rId4"/>
    <sheet name="Eng" sheetId="4" state="hidden" r:id="rId5"/>
    <sheet name="Krt" sheetId="14" state="hidden" r:id="rId6"/>
    <sheet name="C" sheetId="15" state="hidden" r:id="rId7"/>
  </sheets>
  <externalReferences>
    <externalReference r:id="rId8"/>
  </externalReferences>
  <definedNames>
    <definedName name="_xlnm.Print_Area" localSheetId="1">factr!$A$1:$J$248</definedName>
    <definedName name="_xlnm.Print_Area" localSheetId="6">'C'!$A$1:$K$61</definedName>
    <definedName name="_xlnm.Print_Area" localSheetId="5">Krt!$A$1:$AN$66</definedName>
    <definedName name="_xlnm.Print_Area" localSheetId="3">materiaallijst!$A$1:$O$54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17" i="10" l="1"/>
  <c r="G2" i="14"/>
  <c r="C2" i="14"/>
  <c r="G1" i="14"/>
  <c r="C1" i="14"/>
  <c r="D17" i="15"/>
  <c r="B21" i="15" s="1"/>
  <c r="D18" i="15"/>
  <c r="G21" i="15"/>
  <c r="I21" i="15" s="1"/>
  <c r="J24" i="15" s="1"/>
  <c r="B53" i="15"/>
  <c r="B52" i="15"/>
  <c r="I47" i="15"/>
  <c r="I46" i="15"/>
  <c r="I45" i="15"/>
  <c r="I44" i="15"/>
  <c r="I43" i="15"/>
  <c r="I42" i="15"/>
  <c r="I41" i="15"/>
  <c r="I40" i="15"/>
  <c r="J48" i="15" s="1"/>
  <c r="I39" i="15"/>
  <c r="I38" i="15"/>
  <c r="I35" i="15"/>
  <c r="I34" i="15"/>
  <c r="I33" i="15"/>
  <c r="I32" i="15"/>
  <c r="I31" i="15"/>
  <c r="I30" i="15"/>
  <c r="I29" i="15"/>
  <c r="I28" i="15"/>
  <c r="I27" i="15"/>
  <c r="J36" i="15" s="1"/>
  <c r="I26" i="15"/>
  <c r="I23" i="15"/>
  <c r="I22" i="15"/>
  <c r="F53" i="15" l="1"/>
  <c r="J51" i="15"/>
  <c r="D53" i="15"/>
  <c r="D52" i="15"/>
  <c r="F52" i="15"/>
  <c r="F54" i="15" s="1"/>
  <c r="J58" i="15" l="1"/>
  <c r="B16" i="15"/>
  <c r="B58" i="15"/>
  <c r="I58" i="15" s="1"/>
  <c r="L7" i="2" l="1"/>
  <c r="L6" i="2"/>
  <c r="K1" i="2"/>
  <c r="F33" i="13"/>
  <c r="V11" i="4" s="1"/>
  <c r="X11" i="4"/>
  <c r="W11" i="4" s="1"/>
  <c r="D33" i="13" l="1"/>
  <c r="K12" i="2"/>
  <c r="V6" i="4"/>
  <c r="B20" i="2" s="1"/>
  <c r="B21" i="2" s="1"/>
  <c r="B22" i="2" s="1"/>
  <c r="N9" i="2"/>
  <c r="I124" i="13"/>
  <c r="D79" i="13"/>
  <c r="D31" i="13"/>
  <c r="D30" i="13"/>
  <c r="D29" i="13"/>
  <c r="D28" i="13"/>
  <c r="G28" i="13" s="1"/>
  <c r="D27" i="13"/>
  <c r="D26" i="13"/>
  <c r="D25" i="13"/>
  <c r="G25" i="13" s="1"/>
  <c r="C21" i="13"/>
  <c r="H14" i="13"/>
  <c r="I75" i="13" s="1"/>
  <c r="G14" i="13"/>
  <c r="H75" i="13" s="1"/>
  <c r="G13" i="13"/>
  <c r="H74" i="13" s="1"/>
  <c r="C13" i="13"/>
  <c r="F124" i="13" s="1"/>
  <c r="G12" i="13"/>
  <c r="H73" i="13" s="1"/>
  <c r="C83" i="13" s="1"/>
  <c r="C12" i="13"/>
  <c r="R16" i="10" s="1"/>
  <c r="F11" i="4"/>
  <c r="I14" i="15" s="1"/>
  <c r="E11" i="4"/>
  <c r="H14" i="15" s="1"/>
  <c r="D11" i="4"/>
  <c r="H13" i="15" s="1"/>
  <c r="C11" i="4"/>
  <c r="H12" i="15" s="1"/>
  <c r="AH5" i="4"/>
  <c r="AH6" i="4"/>
  <c r="B34" i="2" s="1"/>
  <c r="B35" i="2" s="1"/>
  <c r="B36" i="2" s="1"/>
  <c r="B37" i="2" s="1"/>
  <c r="B38" i="2" s="1"/>
  <c r="B39" i="2" s="1"/>
  <c r="B40" i="2" s="1"/>
  <c r="B41" i="2" s="1"/>
  <c r="B42" i="2" s="1"/>
  <c r="AB6" i="4"/>
  <c r="B27" i="2" s="1"/>
  <c r="AB5" i="4"/>
  <c r="Z6" i="4"/>
  <c r="B25" i="2" s="1"/>
  <c r="Z5" i="4"/>
  <c r="V5" i="4"/>
  <c r="T6" i="4"/>
  <c r="T5" i="4"/>
  <c r="R5" i="4"/>
  <c r="R6" i="4"/>
  <c r="L8" i="2"/>
  <c r="P5" i="4" s="1"/>
  <c r="P6" i="4" s="1"/>
  <c r="M5" i="2"/>
  <c r="L5" i="2"/>
  <c r="L4" i="2"/>
  <c r="L3" i="2"/>
  <c r="Q5" i="4" s="1"/>
  <c r="Q6" i="4" s="1"/>
  <c r="F59" i="13" l="1"/>
  <c r="B7" i="2"/>
  <c r="J11" i="4"/>
  <c r="L9" i="2"/>
  <c r="N8" i="2" s="1"/>
  <c r="G30" i="13"/>
  <c r="G26" i="13"/>
  <c r="G29" i="13"/>
  <c r="G27" i="13"/>
  <c r="G31" i="13"/>
  <c r="B8" i="2" l="1"/>
  <c r="B9" i="2" s="1"/>
  <c r="D9" i="2" s="1"/>
  <c r="D7" i="2"/>
  <c r="D41" i="2"/>
  <c r="D40" i="2"/>
  <c r="D39" i="2"/>
  <c r="D37" i="2"/>
  <c r="D36" i="2"/>
  <c r="D35" i="2"/>
  <c r="D34" i="2"/>
  <c r="D27" i="2"/>
  <c r="D22" i="2"/>
  <c r="D21" i="2"/>
  <c r="D20" i="2"/>
  <c r="D25" i="2"/>
  <c r="D42" i="2"/>
  <c r="D8" i="2" l="1"/>
  <c r="E30" i="10"/>
  <c r="F31" i="13" s="1"/>
  <c r="E55" i="10"/>
  <c r="F30" i="13" s="1"/>
  <c r="I55" i="10"/>
  <c r="F29" i="13" s="1"/>
  <c r="U53" i="10"/>
  <c r="F28" i="13" s="1"/>
  <c r="U43" i="10"/>
  <c r="F27" i="13" s="1"/>
  <c r="U35" i="10"/>
  <c r="F26" i="13" s="1"/>
  <c r="U27" i="10"/>
  <c r="F25" i="13" s="1"/>
  <c r="F35" i="13" l="1"/>
  <c r="V56" i="10" s="1"/>
  <c r="I27" i="13"/>
  <c r="J27" i="13" s="1"/>
  <c r="I28" i="13"/>
  <c r="J28" i="13" s="1"/>
  <c r="I26" i="13"/>
  <c r="J26" i="13" s="1"/>
  <c r="I29" i="13"/>
  <c r="J29" i="13" s="1"/>
  <c r="I30" i="13"/>
  <c r="J30" i="13" s="1"/>
  <c r="I25" i="13"/>
  <c r="J25" i="13" s="1"/>
  <c r="I31" i="13"/>
  <c r="T11" i="10"/>
  <c r="T10" i="10"/>
  <c r="T12" i="10"/>
  <c r="T9" i="10"/>
  <c r="T8" i="10"/>
  <c r="T7" i="10"/>
  <c r="T6" i="10"/>
  <c r="I35" i="13" l="1"/>
  <c r="L11" i="4" s="1"/>
  <c r="J31" i="13"/>
  <c r="J35" i="13" s="1"/>
  <c r="I11" i="4"/>
  <c r="H11" i="4" l="1"/>
  <c r="D38"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Eigenaar</author>
    <author>User</author>
  </authors>
  <commentList>
    <comment ref="O6" authorId="0" shapeId="0" xr:uid="{5426DA0B-50E8-45D0-8904-70F054727F89}">
      <text>
        <r>
          <rPr>
            <b/>
            <sz val="9"/>
            <color indexed="81"/>
            <rFont val="Tahoma"/>
            <family val="2"/>
          </rPr>
          <t>cel selecteren en invullen</t>
        </r>
        <r>
          <rPr>
            <sz val="9"/>
            <color indexed="81"/>
            <rFont val="Tahoma"/>
            <family val="2"/>
          </rPr>
          <t xml:space="preserve">
</t>
        </r>
      </text>
    </comment>
    <comment ref="S16" authorId="1" shapeId="0" xr:uid="{00000000-0006-0000-0100-000002000000}">
      <text>
        <r>
          <rPr>
            <b/>
            <sz val="9"/>
            <color indexed="81"/>
            <rFont val="Tahoma"/>
            <family val="2"/>
          </rPr>
          <t>Bijvoorbeeld: 12-06-2020</t>
        </r>
      </text>
    </comment>
    <comment ref="S17" authorId="1" shapeId="0" xr:uid="{9E146C8A-0467-4D80-ACD7-AC2115C9F4F2}">
      <text>
        <r>
          <rPr>
            <sz val="9"/>
            <color indexed="81"/>
            <rFont val="Tahoma"/>
            <family val="2"/>
          </rPr>
          <t>in cijfers</t>
        </r>
      </text>
    </comment>
    <comment ref="S27" authorId="0" shapeId="0" xr:uid="{889ADDC9-62B7-4F04-B533-EF39B0F3C132}">
      <text>
        <r>
          <rPr>
            <b/>
            <sz val="9"/>
            <color indexed="81"/>
            <rFont val="Tahoma"/>
            <family val="2"/>
          </rPr>
          <t>svp het aantal kano's invullen</t>
        </r>
        <r>
          <rPr>
            <sz val="9"/>
            <color indexed="81"/>
            <rFont val="Tahoma"/>
            <family val="2"/>
          </rPr>
          <t xml:space="preserve">
</t>
        </r>
      </text>
    </comment>
    <comment ref="D28" authorId="0" shapeId="0" xr:uid="{4AA2470F-A18E-4A16-8F7A-04B31410332F}">
      <text>
        <r>
          <rPr>
            <sz val="9"/>
            <color indexed="81"/>
            <rFont val="Tahoma"/>
            <family val="2"/>
          </rPr>
          <t xml:space="preserve">
Vul hier iets in als je ook wilt kanopicknicken</t>
        </r>
      </text>
    </comment>
    <comment ref="S35" authorId="0" shapeId="0" xr:uid="{3470A94F-D116-4E7F-91BA-0C68BC3DDF14}">
      <text>
        <r>
          <rPr>
            <b/>
            <sz val="9"/>
            <color indexed="81"/>
            <rFont val="Tahoma"/>
            <family val="2"/>
          </rPr>
          <t>svp het aantal kano's invullen</t>
        </r>
        <r>
          <rPr>
            <sz val="9"/>
            <color indexed="81"/>
            <rFont val="Tahoma"/>
            <family val="2"/>
          </rPr>
          <t xml:space="preserve">
</t>
        </r>
      </text>
    </comment>
    <comment ref="S43" authorId="0" shapeId="0" xr:uid="{95F0DB17-CC82-497B-9619-58F54058FBB5}">
      <text>
        <r>
          <rPr>
            <b/>
            <sz val="9"/>
            <color indexed="81"/>
            <rFont val="Tahoma"/>
            <family val="2"/>
          </rPr>
          <t>svp het aantal kano's invullen</t>
        </r>
        <r>
          <rPr>
            <sz val="9"/>
            <color indexed="81"/>
            <rFont val="Tahoma"/>
            <family val="2"/>
          </rPr>
          <t xml:space="preserve">
</t>
        </r>
      </text>
    </comment>
    <comment ref="S53" authorId="0" shapeId="0" xr:uid="{F8B26579-C444-4A95-850C-F4DFA0AE8DBF}">
      <text>
        <r>
          <rPr>
            <b/>
            <sz val="9"/>
            <color indexed="81"/>
            <rFont val="Tahoma"/>
            <family val="2"/>
          </rPr>
          <t>svp het aantal kano's invullen</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Eigenaar</author>
  </authors>
  <commentList>
    <comment ref="P6" authorId="0" shapeId="0" xr:uid="{C8FA07A5-8C83-47D3-AA6D-CCE557658800}">
      <text>
        <r>
          <rPr>
            <b/>
            <sz val="9"/>
            <color indexed="81"/>
            <rFont val="Tahoma"/>
            <family val="2"/>
          </rPr>
          <t>Werkelijke terugkeer datum is een dag eerder, maar dit is zo om het voorraadbeheer bestand kloppend oftewel realistischer te krijgen.</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Eigenaar</author>
  </authors>
  <commentList>
    <comment ref="G20" authorId="0" shapeId="0" xr:uid="{FB7CCE2B-B7B0-4354-B41E-A10292EEEB52}">
      <text>
        <r>
          <rPr>
            <b/>
            <sz val="9"/>
            <color indexed="81"/>
            <rFont val="Tahoma"/>
            <family val="2"/>
          </rPr>
          <t>In deze kolom geen negatieve bedragen zetten</t>
        </r>
        <r>
          <rPr>
            <sz val="9"/>
            <color indexed="81"/>
            <rFont val="Tahoma"/>
            <family val="2"/>
          </rPr>
          <t xml:space="preserve">
</t>
        </r>
      </text>
    </comment>
  </commentList>
</comments>
</file>

<file path=xl/sharedStrings.xml><?xml version="1.0" encoding="utf-8"?>
<sst xmlns="http://schemas.openxmlformats.org/spreadsheetml/2006/main" count="238" uniqueCount="181">
  <si>
    <t>Adres</t>
  </si>
  <si>
    <t>dagen</t>
  </si>
  <si>
    <t>E mailadres</t>
  </si>
  <si>
    <t>Personalia</t>
  </si>
  <si>
    <t>De Waddenhoeve</t>
  </si>
  <si>
    <t>terug</t>
  </si>
  <si>
    <t>Naam:</t>
  </si>
  <si>
    <t>Woonplaats</t>
  </si>
  <si>
    <t>Kanohuur</t>
  </si>
  <si>
    <t>Bagageton</t>
  </si>
  <si>
    <t>Bagagezak</t>
  </si>
  <si>
    <t>Zak met sluiting</t>
  </si>
  <si>
    <t>Kookset houtvuur</t>
  </si>
  <si>
    <t>Datum:</t>
  </si>
  <si>
    <t>Handtekening huurder:</t>
  </si>
  <si>
    <t>e mail</t>
  </si>
  <si>
    <t>Factuurdatum:</t>
  </si>
  <si>
    <t>Factuurnummer:</t>
  </si>
  <si>
    <t>personen</t>
  </si>
  <si>
    <t>BTW</t>
  </si>
  <si>
    <t>%</t>
  </si>
  <si>
    <t>Wilt U er zorg voor dragen dat het bedrag van deze factuur voor:</t>
  </si>
  <si>
    <t>Postcode</t>
  </si>
  <si>
    <t>Startdatum:</t>
  </si>
  <si>
    <t>Terug:</t>
  </si>
  <si>
    <t>opmerkingen:</t>
  </si>
  <si>
    <t>factrnr</t>
  </si>
  <si>
    <t>adres</t>
  </si>
  <si>
    <t>Plaats</t>
  </si>
  <si>
    <t>factbedrag</t>
  </si>
  <si>
    <t xml:space="preserve"> uit.datum</t>
  </si>
  <si>
    <t>verz datum</t>
  </si>
  <si>
    <t>Bedrag</t>
  </si>
  <si>
    <t>C</t>
  </si>
  <si>
    <t>Borg</t>
  </si>
  <si>
    <t>of:</t>
  </si>
  <si>
    <r>
      <t xml:space="preserve">Ga naar: </t>
    </r>
    <r>
      <rPr>
        <b/>
        <sz val="10"/>
        <rFont val="Arial"/>
        <family val="2"/>
      </rPr>
      <t>Bestand</t>
    </r>
    <r>
      <rPr>
        <sz val="10"/>
        <rFont val="Arial"/>
        <family val="2"/>
      </rPr>
      <t>, -</t>
    </r>
    <r>
      <rPr>
        <b/>
        <sz val="10"/>
        <rFont val="Arial"/>
        <family val="2"/>
      </rPr>
      <t>Opslaan en verzenden</t>
    </r>
    <r>
      <rPr>
        <sz val="10"/>
        <rFont val="Arial"/>
        <family val="2"/>
      </rPr>
      <t>,</t>
    </r>
    <r>
      <rPr>
        <b/>
        <sz val="10"/>
        <rFont val="Arial"/>
        <family val="2"/>
      </rPr>
      <t xml:space="preserve"> -Per e-mail verzenden, -Als bijlage verzenden</t>
    </r>
    <r>
      <rPr>
        <sz val="10"/>
        <rFont val="Arial"/>
        <family val="2"/>
      </rPr>
      <t>.</t>
    </r>
  </si>
  <si>
    <t>Noordpolderzijl,</t>
  </si>
  <si>
    <t>Geachte</t>
  </si>
  <si>
    <t>Bijgaand treft U de factuur. Op deze factuur ziet U de geboekte periode en het aantal personen.</t>
  </si>
  <si>
    <t>Wilt U s.v.p. de gegevens controleren en de nota voor de aangegeven datum voldoen?</t>
  </si>
  <si>
    <t xml:space="preserve">De borg maken wij na afloop weer aan U over, mits de kano's en alle toebehoren weer in goede staat </t>
  </si>
  <si>
    <t>aan ons zijn overgedragen</t>
  </si>
  <si>
    <t xml:space="preserve">Voorts treft U bijgaand, de algemene voorwaarden met daarin de verdere procedure omtrend Uw reservering. </t>
  </si>
  <si>
    <t>Met Vriendelijke groet,</t>
  </si>
  <si>
    <t>Caroline en Ben Meijer</t>
  </si>
  <si>
    <t>Recreatieboerderij</t>
  </si>
  <si>
    <t>Na ontvangst van Uw betaling wordt de reservering pas definitief.</t>
  </si>
  <si>
    <t>Algemene voorwaarden kano-avontuur.nl</t>
  </si>
  <si>
    <t>Routebeschrijving naar De Waddenhoeve.</t>
  </si>
  <si>
    <t xml:space="preserve">Vanaf  de noordelijke Ringweg Groningen, volgt U de borden richting Lauwersoog en/of Winsum N361. </t>
  </si>
  <si>
    <t xml:space="preserve">met tankstation, het ANWB bord Noordpolderzijl volgen. In de polder, bij het sluisje (zie foto)  in de oude zeedijk, </t>
  </si>
  <si>
    <t xml:space="preserve">de bocht in de weg naar rechts volgen. De kleine wegwijzer op de T splitsing met “IJsboerderij Waddenhoeve” </t>
  </si>
  <si>
    <t xml:space="preserve">wijst U in de juiste richting. U bent nu op de Middendijk. Sla niet zomaar links of rechts af een zijweg in, want </t>
  </si>
  <si>
    <t xml:space="preserve">de boerderij staat gewoon aan de weg De eerst volgende boerderij aan de weg aan Uw linkerhand, is </t>
  </si>
  <si>
    <t>de Waddenhoeve. Nabij Noordpolderzijl hebben de moderne navigatiesystemen een afwijking van meer dan een</t>
  </si>
  <si>
    <t xml:space="preserve">kilometer. Het is daarom verstandig om in Warffum of anders in Usquert de navigatie uit te zetten en de ANWB </t>
  </si>
  <si>
    <t>borden Noordpolderzijl te volgen, om in de polder te komen. De doorgaande weg in de Polder is dus de</t>
  </si>
  <si>
    <t>Middendijk. Bij no. 2 staat een koe als reclamebord voor boerderij IJS in de tuin. Hier moet U zijn</t>
  </si>
  <si>
    <t>De Waddenhoeve  </t>
  </si>
  <si>
    <t>N 53 24 40.3, E 6 34 36.6</t>
  </si>
  <si>
    <t>Middendijk 2</t>
  </si>
  <si>
    <t>9988TC Usquert</t>
  </si>
  <si>
    <t>Noordpolderzijl</t>
  </si>
  <si>
    <t>Bereken hier de prijs van een dagje kanoën op de Groninger Maren</t>
  </si>
  <si>
    <t>bagagezak</t>
  </si>
  <si>
    <t>Kies welk type kano je wilt varen:</t>
  </si>
  <si>
    <t>Opmerkingen:</t>
  </si>
  <si>
    <t>Totaalprijs:</t>
  </si>
  <si>
    <r>
      <t xml:space="preserve">Wil je een Kano reserveren? </t>
    </r>
    <r>
      <rPr>
        <sz val="12"/>
        <rFont val="Arial"/>
        <family val="2"/>
      </rPr>
      <t xml:space="preserve">Sla dit bestandje op op jouw computer en voeg het als bijlage naar: </t>
    </r>
  </si>
  <si>
    <t>Aluminium</t>
  </si>
  <si>
    <t>Kano 1.</t>
  </si>
  <si>
    <t>Kano 2.</t>
  </si>
  <si>
    <t>Lichtgewicht Carbonfiber</t>
  </si>
  <si>
    <t>Kano 3.</t>
  </si>
  <si>
    <t>Kunststof</t>
  </si>
  <si>
    <t>Telefoonnummer:</t>
  </si>
  <si>
    <t>datum:</t>
  </si>
  <si>
    <t>Huur kano's incusief zwemvesten</t>
  </si>
  <si>
    <t>Nota Kanohuur.</t>
  </si>
  <si>
    <t>Kano Aluminium</t>
  </si>
  <si>
    <t>Kano Carbonfiber</t>
  </si>
  <si>
    <t>Kano kunststof</t>
  </si>
  <si>
    <t>bagageton</t>
  </si>
  <si>
    <t>Omschrijving.</t>
  </si>
  <si>
    <t>Aantal</t>
  </si>
  <si>
    <t>Prijs</t>
  </si>
  <si>
    <t>D</t>
  </si>
  <si>
    <t>waterdicht</t>
  </si>
  <si>
    <t>Gewenste datum svp intypen:</t>
  </si>
  <si>
    <t>Kanoverhuur</t>
  </si>
  <si>
    <t>Kano 4.</t>
  </si>
  <si>
    <t>1 pers Kajak</t>
  </si>
  <si>
    <t>per dag</t>
  </si>
  <si>
    <t>recreatiekano</t>
  </si>
  <si>
    <t>prijs:</t>
  </si>
  <si>
    <t>Aantal kano's:</t>
  </si>
  <si>
    <t>Gewenst</t>
  </si>
  <si>
    <t>Aantal bagagezakken:</t>
  </si>
  <si>
    <t>Aantal tonnen:</t>
  </si>
  <si>
    <t>1 Pers kajak</t>
  </si>
  <si>
    <t>Bagage droog meenemen:</t>
  </si>
  <si>
    <t>Kanopicknick:</t>
  </si>
  <si>
    <t xml:space="preserve">Kookset met driepoot, vuurschaal </t>
  </si>
  <si>
    <t>en/of BBQ rooster</t>
  </si>
  <si>
    <t>incl brandhout,aanmaakblokjes</t>
  </si>
  <si>
    <t>en keukengerei. Compleet voor 3 pers.</t>
  </si>
  <si>
    <t>De witte vakjes mag je naar eigen inzicht invullen of leeg maken</t>
  </si>
  <si>
    <t>De bijbehorende prijs alsmede de totaalprijs verschijnt dan vanzelf.</t>
  </si>
  <si>
    <t>Kanohuur, incl peddels en vesten</t>
  </si>
  <si>
    <t>excl BTW</t>
  </si>
  <si>
    <t>Alle kano's worden verhuurd incl bijbehorende peddels en zwemvesten</t>
  </si>
  <si>
    <t>ton, deksel, ring</t>
  </si>
  <si>
    <t>Kajak 1 persoons met ton</t>
  </si>
  <si>
    <t>2 bladig</t>
  </si>
  <si>
    <t>summercamp@kpnplanet.nl</t>
  </si>
  <si>
    <t>Kano picknick</t>
  </si>
  <si>
    <t>driepoot in waterdichte koker</t>
  </si>
  <si>
    <t>Pan</t>
  </si>
  <si>
    <t>vuurschaal</t>
  </si>
  <si>
    <t>Netzak hout</t>
  </si>
  <si>
    <t>keukenbijl</t>
  </si>
  <si>
    <t>ovenwant</t>
  </si>
  <si>
    <t>slaif</t>
  </si>
  <si>
    <t>1Peddel</t>
  </si>
  <si>
    <t>zwemvest</t>
  </si>
  <si>
    <t>emmer</t>
  </si>
  <si>
    <t>peddels</t>
  </si>
  <si>
    <t>zwemvesten</t>
  </si>
  <si>
    <t>Bestelling</t>
  </si>
  <si>
    <t>Netto aantal</t>
  </si>
  <si>
    <t>2 pers Canadees</t>
  </si>
  <si>
    <t>Datum</t>
  </si>
  <si>
    <t>linders</t>
  </si>
  <si>
    <t>Oldtown</t>
  </si>
  <si>
    <t>Kajak</t>
  </si>
  <si>
    <t>3e zitpl</t>
  </si>
  <si>
    <t>Tonnen</t>
  </si>
  <si>
    <t>Zakken</t>
  </si>
  <si>
    <t>Sl Matjes V</t>
  </si>
  <si>
    <t>SL Matjes K</t>
  </si>
  <si>
    <t>kampvuur</t>
  </si>
  <si>
    <t>eetgerei</t>
  </si>
  <si>
    <t>2P Tent</t>
  </si>
  <si>
    <t>4P Tent</t>
  </si>
  <si>
    <t>uitgifte</t>
  </si>
  <si>
    <t>%BTW</t>
  </si>
  <si>
    <t>2. Klik op het vak: Kanodagtochten</t>
  </si>
  <si>
    <t>Klik:</t>
  </si>
  <si>
    <r>
      <rPr>
        <sz val="14"/>
        <color rgb="FF4F6228"/>
        <rFont val="Arial"/>
        <family val="2"/>
      </rPr>
      <t>1.</t>
    </r>
    <r>
      <rPr>
        <sz val="14"/>
        <color theme="4" tint="0.39997558519241921"/>
        <rFont val="Arial"/>
        <family val="2"/>
      </rPr>
      <t xml:space="preserve"> Kijk of er zich een gele balk bovenin bevind en klik op </t>
    </r>
    <r>
      <rPr>
        <sz val="14"/>
        <color rgb="FF0070C0"/>
        <rFont val="Arial"/>
        <family val="2"/>
      </rPr>
      <t>"bewerken inschakelen"</t>
    </r>
    <r>
      <rPr>
        <sz val="14"/>
        <color theme="4" tint="0.39997558519241921"/>
        <rFont val="Arial"/>
        <family val="2"/>
      </rPr>
      <t xml:space="preserve"> om het bestand verder vrij te geven. Dit is een veilig bestand dat je kunt vertrouwen.</t>
    </r>
  </si>
  <si>
    <t>www.kano-avontuur.nl</t>
  </si>
  <si>
    <t>Aantal personen gaarne opgeven:</t>
  </si>
  <si>
    <t>BBQ rooster</t>
  </si>
  <si>
    <t>Materiaal uitgiftelijst dagkano's</t>
  </si>
  <si>
    <t>Borg:</t>
  </si>
  <si>
    <t xml:space="preserve"> </t>
  </si>
  <si>
    <t xml:space="preserve">op onze rekening komt te staan. </t>
  </si>
  <si>
    <t>Bij niet tijdige betaling kunnen wij Uw reservering niet meer garanderen.</t>
  </si>
  <si>
    <t>Op de 2e rotonde van Winsum, rechts afslaan richting Warffum,Uithuizen N363. In Warffum, tegenover de winkel</t>
  </si>
  <si>
    <t>De borg krijgt U nadien weer terug, mits de gehuurde spullen weer in goede staat door U bij ons worden ingeleverd.</t>
  </si>
  <si>
    <t>telno:</t>
  </si>
  <si>
    <t>Met dit schrijven willen wij U hartelijk danken voor de reservering van Uw kanotrip</t>
  </si>
  <si>
    <t>Wij wensen U en Uw metgezellen een fijne dag toe.</t>
  </si>
  <si>
    <r>
      <t xml:space="preserve">Op dit blad treft U de algemene voorwaarden inzake Uw kanovakantie. In deze algemene voorwaarden staan tevens zaken vermeld die iedere deelnemer van Uw kanotrip behoort te weten. Wij verwachten dan ook van U, dat U alle leden van Uw groep tijdig en duidelijk over deze belangrijke zaken uit de algemene voorwaarden informeert.
</t>
    </r>
    <r>
      <rPr>
        <b/>
        <sz val="8"/>
        <rFont val="Arial"/>
        <family val="2"/>
      </rPr>
      <t>Reservering</t>
    </r>
    <r>
      <rPr>
        <sz val="8"/>
        <rFont val="Arial"/>
        <family val="2"/>
      </rPr>
      <t xml:space="preserve">. Een voorlopige reservering kan via de website, telefonisch, per brief of per e-mail plaats vinden. U ontvangt daarna van ons de reserveringsnota voor een eerste betaling. Uw reservering wordt definitief zodra deze (aan)betaling op onze rekening binnen is. Bij niet tijdige betaling gaat De Waddenhoeve er van uit dat de reservering niet doorgaat en is deze gerechtigd de materialen aan een andere partij toe te zeggen. </t>
    </r>
    <r>
      <rPr>
        <b/>
        <sz val="8"/>
        <rFont val="Arial"/>
        <family val="2"/>
      </rPr>
      <t xml:space="preserve">Huur en verhuur. </t>
    </r>
    <r>
      <rPr>
        <sz val="8"/>
        <rFont val="Arial"/>
        <family val="2"/>
      </rPr>
      <t xml:space="preserve">Uw kanovakantie gaat U aan voor eigen risico en rekening. U huurt daarbij de door U vooraf gereserveerde spullen van de Waddenhoeve vof en de Waddenhoeve vof staat betreffende spullen aan U af voor de afgesproken periode. Voortijdige inlevering en tussentijds afbreken van Uw kanovakantie geeft geen recht op teruggave van de betaalde huur voor het resterende deel van de overeengekomen periode. U zorgt dat U op de afgesproken einddatum weer terug bent op De Waddenhoeve en levert de spullen weer in goede staat in. Het staat U niet zo maar vrij om eenzijdig, een extra dag / meerdere dagen aan de huurperiode toe te voegen. Dit moet eerst overlegd worden met de Waddenhoeve. Bij te laat inleveren van de spullen, dus na de overeengekomen huurperiode, is de Waddenhoeve gerechtigd U een boete te laten betalen. De hoogte van deze boete is vooraf niet duidelijk en hangt af, van welke economische nadelen de Waddenhoeve heeft ondervonden van het te laat terug ontvangen van de door U gehuurde spullen.
</t>
    </r>
    <r>
      <rPr>
        <b/>
        <sz val="8"/>
        <rFont val="Arial"/>
        <family val="2"/>
      </rPr>
      <t>De nota.</t>
    </r>
    <r>
      <rPr>
        <sz val="8"/>
        <rFont val="Arial"/>
        <family val="2"/>
      </rPr>
      <t xml:space="preserve"> Op de nota treft U o.a. de volgende zaken: De naam van degene die de spullen huurt, de overeengekomen periode, de gehuurde materialen en het aantal personen waar mee U op kanovakantie gaat. Tevens treft U een waarborgsom. De waarborgsom krijgt U z.s.m. teruggestort indien de kano’s, de gehuurde materialen en hun toebehoren zonder beschadigingen of vermissingen weer ingeleverd worden. Het niet naleven van regels en/of gemaakte afspraken, kan het recht op teruggave van de borg doen vervallen. Wij adviseren U een WA verzekering af te sluiten. Ruim voor de geboekte periode ontvangt U de (tweede) rekening, of de nota in zijn geheel. Het bedrag van deze rekening dient voor aanvang van de geboekte periode op onze rekening te staan. Bij niet tijdige betaling kan Uw reservering komen te vervallen en brengen wij U annuleringskosten en/of economische derving in rekening. De hoogte van deze kosten zijn minimaal gelijk aan de hoogte van de  reserveringsnota. Indien U kortdag reserveert, ontvangt U een nota voor het hele bedrag in een keer. U ontvangt dan geen aanbetalingsnota.
</t>
    </r>
    <r>
      <rPr>
        <b/>
        <sz val="8"/>
        <rFont val="Arial"/>
        <family val="2"/>
      </rPr>
      <t>Risico:</t>
    </r>
    <r>
      <rPr>
        <sz val="8"/>
        <rFont val="Arial"/>
        <family val="2"/>
      </rPr>
      <t xml:space="preserve"> Het risico voor wat betreft het oplopen van schade aan en/of vermissing van, de door huurder gehuurde zaken tijdens de huurperiode, is voor rekening van de huurder, tenzij de opgelopen beschadiging het gevolg is van slijtage door normaal gebruik. Het risico van slechte weersomstandigheden zijn voor rekening van huurder en geven geen recht op teruggave van de huursom of een deel daarvan.                                                                                                                                                                                                          </t>
    </r>
    <r>
      <rPr>
        <b/>
        <sz val="8"/>
        <rFont val="Arial"/>
        <family val="2"/>
      </rPr>
      <t>De route:</t>
    </r>
    <r>
      <rPr>
        <sz val="8"/>
        <rFont val="Arial"/>
        <family val="2"/>
      </rPr>
      <t xml:space="preserve"> U kiest zelf een route uit of stelt deze zelf samen. De kosten voor levensmiddelen en overnachting  zijn voor Uw eigen rekening. Desgewenst kan De Waddenhoeve U een van haar vooraf samengestelde routes verstrekken. Aan een vooraf samengestelde route kunnen geen rechten ontleend worden. Ook is De Waddenhoeve is niet aansprakelijk voor onjuistheden in of aan deze route. De huurder blijft ten allen tijde zelf verantwoordelijk voor zijn of haar besluiten onderweg, of tijdens deze vakantie/kanotocht.
</t>
    </r>
    <r>
      <rPr>
        <b/>
        <sz val="8"/>
        <rFont val="Arial"/>
        <family val="2"/>
      </rPr>
      <t>Annuleringen.</t>
    </r>
    <r>
      <rPr>
        <sz val="8"/>
        <rFont val="Arial"/>
        <family val="2"/>
      </rPr>
      <t xml:space="preserve"> Wij raden U aan een annuleringsverzekering af te sluiten. Middels het betalen van een (reserverings)nota is er een overeenkomst voor een bepaalde tijd tot stand gekomen, waardoor de reservering definitief is geworden. Annuleren is dan niet meer mogelijk. In goed overleg kunnen beide partijen overeenkomen de kanovakantie op een ander moment te hervatten of aan te vangen voor eenzelfde overeengekomen periode.
</t>
    </r>
    <r>
      <rPr>
        <b/>
        <sz val="8"/>
        <rFont val="Arial"/>
        <family val="2"/>
      </rPr>
      <t>Veiligheid.</t>
    </r>
    <r>
      <rPr>
        <sz val="8"/>
        <rFont val="Arial"/>
        <family val="2"/>
      </rPr>
      <t xml:space="preserve"> U en Uw reisgenoten nemen op eigen verantwoording deel aan het Kano-avontuur. De Waddenhoeve heeft U voorzien van CE en/of TüV gekeurde materialen. Voor Uw eigen veiligheid en die van Uw reisgenoten, is het van belang om hier zorgvuldig mee om te gaan. Uw leven en die van Uw reisgenoten, kunnen hier van afhangen.  Indien een meerdaagse: Uiterlijk 1 maand voor Uw vertrek ontvangt U van ons via de mail een kano vakantie-instructie. Deze geldt slechts als richtlijn maar dient  U vooraf wel doorgelezen te hebben. De Waddenhoeve is niet aansprakelijk voor onjuistheden in of aan deze kano-instructie. Een deelnemer blijft ten allen tijde zelf verantwoordelijk voor zijn of haar besluiten onderweg, of tijdens deze vakantie/kanotocht. Op en bij het water dient U ten alle tijde het zwemvest op een deugdelijke manier aan te hebben. In de kano, op of bij het water dient U geen risicovol gedrag te vertonen. Ook brengt U anderen, of eigendommen van anderen, niet in gevaar. 
</t>
    </r>
    <r>
      <rPr>
        <b/>
        <sz val="8"/>
        <rFont val="Arial"/>
        <family val="2"/>
      </rPr>
      <t>Verklaring:</t>
    </r>
    <r>
      <rPr>
        <sz val="8"/>
        <rFont val="Arial"/>
        <family val="2"/>
      </rPr>
      <t xml:space="preserve"> Als deelnemer verklaart U, alsmede Uw reisgenoten, kennis te hebben genomen van de moeilijkheidsgraad, de zwaarte en de risico’s van de tocht. U en Uw reisgenoten achten zich fysiek in staat om deze tocht veilig en gezond te kunnen volbrengen. Tevens verklaart U dat U en Uw reisgenoten kunnen zwemmen en/of in staat zijn om zichzelf in veiligheid te brengen in geval van calamiteit.
</t>
    </r>
    <r>
      <rPr>
        <b/>
        <sz val="8"/>
        <rFont val="Arial"/>
        <family val="2"/>
      </rPr>
      <t xml:space="preserve">Borg: </t>
    </r>
    <r>
      <rPr>
        <sz val="8"/>
        <rFont val="Arial"/>
        <family val="2"/>
      </rPr>
      <t xml:space="preserve">De spullen die U van ons meekrijgt, verkeren allen in een goede staat. Wij spreken uitdrukkelijk met U af dat U deze materialen in eenzelfde staat na afloop weer bij ons inlevert .Indien U deze afspraak niet nakomt: Bij terug moeten halen van de gehuurde spullen van een ander adres of andere plek, dan waar U de spullen bij aanvang ontvangen heeft, mogen wij U daarvoor extra reiskosten en extra reistijd in rekening brengen. Deze kosten mogen wij met Uw uitstaande borg verrekenen. Indien de borg ontoereikend is, ontvangt U van ons een nota met daarop het resterende bedrag. Ontdekt U een gebrek, dan dient U dit onmiddellijk aan ons te melden. Gebreken en/of beschadigingen, anders dan ontstaan door slijtage als gevolg van normaal gebruik, worden door ons in rekening gebracht en/of met de uitstaande borg verrekend. Deze kosten kunnen zijn: Kosten ter vervanging van het beschadigde, alsmede kosten die gemoeid zijn met het vervangen of repareren van het beschadigde, zoals arbeidsloon, reistijd, reis- en/of transportkosten.
</t>
    </r>
    <r>
      <rPr>
        <b/>
        <sz val="8"/>
        <rFont val="Arial"/>
        <family val="2"/>
      </rPr>
      <t>Kampvuur:</t>
    </r>
    <r>
      <rPr>
        <sz val="8"/>
        <rFont val="Arial"/>
        <family val="2"/>
      </rPr>
      <t xml:space="preserve"> Er mag alleen een kampvuur gemaakt worden van door de Wadenhoeve verstrekt hout. Indien blijkt dat er toch andere materialen verbrand zijn, dan het door De Waddenhoeve verstrekte hout, is De Waddenhoeve gerechtigd ten minste   € 50,00 in te houden van de borgsom. Deze bepaling is opgenomen ter bescherming van onze goederen en de natuur.
Het kampvuur mag alleen worden gemaakt in de meegeleverde vuurschaal of op een door de campinghouder aangewezen plek. Zorg voor voldoende afstand tussen het vuur, de tent en/of andere spullen. Het vuur mag andere mensen niet hinderen. Houdt kinderen weg van het vuur en zorg dat er voldoende bluswater voorhanden is.Een emmer wordt door ons meegeleverd.                                                                                                                                                            </t>
    </r>
    <r>
      <rPr>
        <b/>
        <sz val="8"/>
        <rFont val="Arial"/>
        <family val="2"/>
      </rPr>
      <t>Milieu.</t>
    </r>
    <r>
      <rPr>
        <sz val="8"/>
        <rFont val="Arial"/>
        <family val="2"/>
      </rPr>
      <t xml:space="preserve"> Afval deponeren in de daarvoor bestemde bakken of zakken. Onderweg of op de campings. Niets in het water gooien of in de natuur achterlaten.
</t>
    </r>
    <r>
      <rPr>
        <b/>
        <sz val="8"/>
        <rFont val="Arial"/>
        <family val="2"/>
      </rPr>
      <t>Beddengoed.</t>
    </r>
    <r>
      <rPr>
        <sz val="8"/>
        <rFont val="Arial"/>
        <family val="2"/>
      </rPr>
      <t xml:space="preserve"> Men dient zelf het beddengoed mee te nemen. Per deelnemer kan er een slaapmatje gehuurd worden om op te slapen. De deelnemer neemt zelf een slaapzak en een hoofdkussen mee en verpakt dit waterdicht.
Materialen. De Waddenhoeve verstrekt voor het Kano-avontuur alleen die materialen, die door de huurder vooraf gereserveerd en betaald zijn. De overige benodigde materialen dient de huurder zelf te verzorgen, c.q. mee te nemen.
</t>
    </r>
    <r>
      <rPr>
        <b/>
        <sz val="8"/>
        <rFont val="Arial"/>
        <family val="2"/>
      </rPr>
      <t>Oplevering</t>
    </r>
    <r>
      <rPr>
        <sz val="8"/>
        <rFont val="Arial"/>
        <family val="2"/>
      </rPr>
      <t xml:space="preserve">. De huurder dient de kano en alle toebehoren weer op te leveren in de zelfde staat zoals hij die heeft aangetroffen bij aanvaarding. De kano dient door de huurder veegschoon en uitgespoeld weer ingeleverd te worden. U dient U voor Uw vertrek weer bij de Waddenhoeve af te melden, waarna er gezamenlijk een rondgang  plaatsvindt om te beoordelen of een en ander inderdaad in de juiste staat weer opgeleverd wordt. Middels betaling van de reserveringsnota en/of de huursom geeft de huurder te kennen dat hij of zij akkoord is gegaan met bovenstaande voorwaarden
</t>
    </r>
  </si>
  <si>
    <t>selecteer een wit vlak door deze aan te klikken</t>
  </si>
  <si>
    <t>begin met typen en vul de gevraagde gegevens svp in.</t>
  </si>
  <si>
    <t>Zou je willen reserveren? Vul in, sla op en stuur dit bestand naar:</t>
  </si>
  <si>
    <t>,</t>
  </si>
  <si>
    <t>aantal</t>
  </si>
  <si>
    <t>prijs</t>
  </si>
  <si>
    <t>0% BTW tarief</t>
  </si>
  <si>
    <t>Borg kanohuur terug</t>
  </si>
  <si>
    <t>0% BTW</t>
  </si>
  <si>
    <t>Laag BTW tarief</t>
  </si>
  <si>
    <t>9%BTW</t>
  </si>
  <si>
    <t>Hoog BTW tarief</t>
  </si>
  <si>
    <t>21%BTW</t>
  </si>
  <si>
    <t>Factuurbedrag:</t>
  </si>
  <si>
    <t>% BTW over:</t>
  </si>
  <si>
    <t>Totaal BTW:</t>
  </si>
  <si>
    <t>pers.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</si>
</sst>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164" formatCode="&quot;€&quot;\ #,##0.00_-"/>
    <numFmt numFmtId="165" formatCode="[$-413]d/mmm/yy;@"/>
    <numFmt numFmtId="166" formatCode="d/mm/yy;@"/>
    <numFmt numFmtId="167" formatCode="[$-F800]dddd\,\ mmmm\ dd\,\ yyyy"/>
    <numFmt numFmtId="168" formatCode="&quot;€&quot;\ #,##0.00"/>
    <numFmt numFmtId="169" formatCode="0.0"/>
    <numFmt numFmtId="170" formatCode="dd/mm/yy;@"/>
  </numFmts>
  <fonts count="71">
    <font>
      <sz val="10"/>
      <name val="Arial"/>
    </font>
    <font>
      <sz val="10"/>
      <name val="Arial"/>
      <family val="2"/>
    </font>
    <font>
      <sz val="8"/>
      <name val="Arial"/>
      <family val="2"/>
    </font>
    <font>
      <b/>
      <sz val="10"/>
      <name val="Arial"/>
      <family val="2"/>
    </font>
    <font>
      <b/>
      <sz val="12"/>
      <name val="Arial"/>
      <family val="2"/>
    </font>
    <font>
      <sz val="10"/>
      <color indexed="12"/>
      <name val="Freestyle Script"/>
      <family val="4"/>
    </font>
    <font>
      <sz val="10"/>
      <color indexed="16"/>
      <name val="Monotype Corsiva"/>
      <family val="4"/>
    </font>
    <font>
      <b/>
      <sz val="10"/>
      <name val="Arial"/>
      <family val="2"/>
    </font>
    <font>
      <b/>
      <sz val="9"/>
      <name val="Arial"/>
      <family val="2"/>
    </font>
    <font>
      <sz val="10"/>
      <color indexed="18"/>
      <name val="Comic Sans MS"/>
      <family val="4"/>
    </font>
    <font>
      <sz val="9"/>
      <name val="Arial"/>
      <family val="2"/>
    </font>
    <font>
      <sz val="10"/>
      <color indexed="17"/>
      <name val="Comic Sans MS"/>
      <family val="4"/>
    </font>
    <font>
      <sz val="10"/>
      <color indexed="17"/>
      <name val="Arial"/>
      <family val="2"/>
    </font>
    <font>
      <sz val="10"/>
      <color indexed="10"/>
      <name val="Arial"/>
      <family val="2"/>
    </font>
    <font>
      <b/>
      <sz val="10"/>
      <color indexed="10"/>
      <name val="Arial"/>
      <family val="2"/>
    </font>
    <font>
      <sz val="10"/>
      <color indexed="62"/>
      <name val="Arial"/>
      <family val="2"/>
    </font>
    <font>
      <sz val="10"/>
      <color indexed="18"/>
      <name val="Arial"/>
      <family val="2"/>
    </font>
    <font>
      <sz val="14"/>
      <name val="Arial"/>
      <family val="2"/>
    </font>
    <font>
      <u/>
      <sz val="10"/>
      <color indexed="12"/>
      <name val="Arial"/>
      <family val="2"/>
    </font>
    <font>
      <b/>
      <sz val="8"/>
      <name val="Arial"/>
      <family val="2"/>
    </font>
    <font>
      <sz val="8"/>
      <name val="Arial"/>
      <family val="2"/>
    </font>
    <font>
      <sz val="10"/>
      <name val="Arial"/>
      <family val="2"/>
    </font>
    <font>
      <sz val="10"/>
      <color indexed="48"/>
      <name val="Comic Sans MS"/>
      <family val="4"/>
    </font>
    <font>
      <sz val="10"/>
      <color indexed="48"/>
      <name val="Arial"/>
      <family val="2"/>
    </font>
    <font>
      <sz val="7"/>
      <name val="Arial"/>
      <family val="2"/>
    </font>
    <font>
      <b/>
      <sz val="8"/>
      <color indexed="10"/>
      <name val="Comic Sans MS"/>
      <family val="4"/>
    </font>
    <font>
      <b/>
      <sz val="7"/>
      <name val="Arial"/>
      <family val="2"/>
    </font>
    <font>
      <sz val="8"/>
      <color indexed="18"/>
      <name val="Comic Sans MS"/>
      <family val="4"/>
    </font>
    <font>
      <sz val="10"/>
      <color indexed="62"/>
      <name val="Arial"/>
      <family val="2"/>
    </font>
    <font>
      <sz val="10"/>
      <color indexed="62"/>
      <name val="Comic Sans MS"/>
      <family val="4"/>
    </font>
    <font>
      <b/>
      <sz val="10"/>
      <name val="Comic Sans MS"/>
      <family val="4"/>
    </font>
    <font>
      <sz val="8"/>
      <color indexed="62"/>
      <name val="Comic Sans MS"/>
      <family val="4"/>
    </font>
    <font>
      <sz val="9"/>
      <color indexed="17"/>
      <name val="Comic Sans MS"/>
      <family val="4"/>
    </font>
    <font>
      <sz val="8"/>
      <color indexed="17"/>
      <name val="Comic Sans MS"/>
      <family val="4"/>
    </font>
    <font>
      <sz val="8"/>
      <color indexed="17"/>
      <name val="Arial"/>
      <family val="2"/>
    </font>
    <font>
      <sz val="10"/>
      <color indexed="17"/>
      <name val="Arial"/>
      <family val="2"/>
    </font>
    <font>
      <sz val="14"/>
      <color indexed="16"/>
      <name val="Monotype Corsiva"/>
      <family val="4"/>
    </font>
    <font>
      <sz val="7"/>
      <color indexed="18"/>
      <name val="Comic Sans MS"/>
      <family val="4"/>
    </font>
    <font>
      <sz val="12"/>
      <name val="Arial"/>
      <family val="2"/>
    </font>
    <font>
      <sz val="10"/>
      <name val="Times New Roman"/>
      <family val="1"/>
    </font>
    <font>
      <b/>
      <sz val="10"/>
      <name val="Times New Roman"/>
      <family val="1"/>
    </font>
    <font>
      <sz val="9"/>
      <name val="Times New Roman"/>
      <family val="1"/>
    </font>
    <font>
      <i/>
      <sz val="8"/>
      <name val="Times New Roman"/>
      <family val="1"/>
    </font>
    <font>
      <sz val="12"/>
      <color indexed="60"/>
      <name val="Monotype Corsiva"/>
      <family val="4"/>
    </font>
    <font>
      <i/>
      <sz val="10"/>
      <color theme="5" tint="-0.24994659260841701"/>
      <name val="Monotype Corsiva"/>
      <family val="4"/>
    </font>
    <font>
      <sz val="9"/>
      <color indexed="81"/>
      <name val="Tahoma"/>
      <family val="2"/>
    </font>
    <font>
      <b/>
      <sz val="9"/>
      <color indexed="81"/>
      <name val="Tahoma"/>
      <family val="2"/>
    </font>
    <font>
      <sz val="16"/>
      <name val="Arial"/>
      <family val="2"/>
    </font>
    <font>
      <sz val="14"/>
      <color theme="4" tint="0.39997558519241921"/>
      <name val="Arial"/>
      <family val="2"/>
    </font>
    <font>
      <sz val="10"/>
      <color theme="5" tint="-0.249977111117893"/>
      <name val="Arial"/>
      <family val="2"/>
    </font>
    <font>
      <sz val="10"/>
      <color theme="6" tint="-0.499984740745262"/>
      <name val="Arial"/>
      <family val="2"/>
    </font>
    <font>
      <sz val="22"/>
      <color theme="6" tint="-0.499984740745262"/>
      <name val="Arial"/>
      <family val="2"/>
    </font>
    <font>
      <b/>
      <sz val="11"/>
      <name val="Arial"/>
      <family val="2"/>
    </font>
    <font>
      <sz val="18"/>
      <color theme="0"/>
      <name val="Arial"/>
      <family val="2"/>
    </font>
    <font>
      <sz val="10"/>
      <color rgb="FF0070C0"/>
      <name val="Arial"/>
      <family val="2"/>
    </font>
    <font>
      <b/>
      <sz val="10"/>
      <color rgb="FFFF0000"/>
      <name val="Arial"/>
      <family val="2"/>
    </font>
    <font>
      <sz val="16"/>
      <color rgb="FF4F6228"/>
      <name val="Arial"/>
      <family val="2"/>
    </font>
    <font>
      <sz val="10"/>
      <color rgb="FF4F6228"/>
      <name val="Arial"/>
      <family val="2"/>
    </font>
    <font>
      <sz val="14"/>
      <color rgb="FF4F6228"/>
      <name val="Arial"/>
      <family val="2"/>
    </font>
    <font>
      <sz val="7"/>
      <color indexed="62"/>
      <name val="Arial"/>
      <family val="2"/>
    </font>
    <font>
      <b/>
      <sz val="8"/>
      <color rgb="FFFF0000"/>
      <name val="Comic Sans MS"/>
      <family val="4"/>
    </font>
    <font>
      <sz val="8"/>
      <name val="Geneva"/>
    </font>
    <font>
      <sz val="14"/>
      <color rgb="FF0070C0"/>
      <name val="Arial"/>
      <family val="2"/>
    </font>
    <font>
      <sz val="14"/>
      <color indexed="12"/>
      <name val="Freestyle Script"/>
      <family val="4"/>
    </font>
    <font>
      <sz val="6"/>
      <name val="Arial"/>
      <family val="2"/>
    </font>
    <font>
      <sz val="9"/>
      <color indexed="18"/>
      <name val="Comic Sans MS"/>
      <family val="4"/>
    </font>
    <font>
      <sz val="8"/>
      <color indexed="62"/>
      <name val="Arial"/>
      <family val="2"/>
    </font>
    <font>
      <sz val="8"/>
      <color indexed="48"/>
      <name val="Comic Sans MS"/>
      <family val="4"/>
    </font>
    <font>
      <b/>
      <sz val="10"/>
      <color indexed="62"/>
      <name val="Arial"/>
      <family val="2"/>
    </font>
    <font>
      <sz val="8"/>
      <color indexed="18"/>
      <name val="Arial"/>
      <family val="2"/>
    </font>
    <font>
      <sz val="8"/>
      <color rgb="FFFF0000"/>
      <name val="Arial"/>
      <family val="2"/>
    </font>
  </fonts>
  <fills count="21">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theme="0" tint="-0.249977111117893"/>
        <bgColor indexed="64"/>
      </patternFill>
    </fill>
    <fill>
      <patternFill patternType="solid">
        <fgColor rgb="FFCCFFCC"/>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rgb="FF00330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FF66"/>
        <bgColor indexed="64"/>
      </patternFill>
    </fill>
    <fill>
      <patternFill patternType="solid">
        <fgColor theme="4" tint="0.39997558519241921"/>
        <bgColor indexed="64"/>
      </patternFill>
    </fill>
    <fill>
      <patternFill patternType="solid">
        <fgColor rgb="FFFF3300"/>
        <bgColor indexed="64"/>
      </patternFill>
    </fill>
    <fill>
      <patternFill patternType="solid">
        <fgColor theme="3" tint="0.59999389629810485"/>
        <bgColor indexed="64"/>
      </patternFill>
    </fill>
    <fill>
      <patternFill patternType="solid">
        <fgColor rgb="FFFFFFCC"/>
        <bgColor indexed="64"/>
      </patternFill>
    </fill>
    <fill>
      <patternFill patternType="solid">
        <fgColor theme="2" tint="-0.249977111117893"/>
        <bgColor indexed="64"/>
      </patternFill>
    </fill>
    <fill>
      <patternFill patternType="solid">
        <fgColor theme="2" tint="-0.49998474074526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365">
    <xf numFmtId="0" fontId="0" fillId="0" borderId="0" xfId="0"/>
    <xf numFmtId="0" fontId="0" fillId="0" borderId="0" xfId="0" applyAlignment="1">
      <alignment horizontal="center"/>
    </xf>
    <xf numFmtId="0" fontId="0" fillId="0" borderId="0" xfId="0" applyFill="1"/>
    <xf numFmtId="0" fontId="1" fillId="0" borderId="0" xfId="0" applyFont="1"/>
    <xf numFmtId="0" fontId="1" fillId="0" borderId="0" xfId="0" applyFont="1" applyBorder="1"/>
    <xf numFmtId="0" fontId="1" fillId="0" borderId="0" xfId="0" applyFont="1" applyAlignment="1">
      <alignment horizontal="center"/>
    </xf>
    <xf numFmtId="0" fontId="1" fillId="0" borderId="0" xfId="0" applyFont="1" applyBorder="1" applyAlignment="1">
      <alignment horizontal="center"/>
    </xf>
    <xf numFmtId="0" fontId="5" fillId="0" borderId="0" xfId="0" applyFont="1" applyBorder="1" applyAlignment="1">
      <alignment horizontal="center"/>
    </xf>
    <xf numFmtId="0" fontId="6" fillId="0" borderId="0" xfId="0" applyFont="1" applyBorder="1" applyAlignment="1">
      <alignment horizontal="right"/>
    </xf>
    <xf numFmtId="0" fontId="3" fillId="0" borderId="0" xfId="0" applyFont="1" applyBorder="1"/>
    <xf numFmtId="0" fontId="7" fillId="0" borderId="0" xfId="0" applyFont="1" applyBorder="1"/>
    <xf numFmtId="0" fontId="8" fillId="0" borderId="0" xfId="0" applyFont="1" applyBorder="1" applyAlignment="1">
      <alignment horizontal="left"/>
    </xf>
    <xf numFmtId="166" fontId="11" fillId="0" borderId="0" xfId="0" applyNumberFormat="1" applyFont="1" applyFill="1" applyBorder="1" applyAlignment="1" applyProtection="1">
      <alignment horizontal="right"/>
      <protection locked="0"/>
    </xf>
    <xf numFmtId="0" fontId="0" fillId="0" borderId="0" xfId="0" applyBorder="1" applyAlignment="1">
      <alignment horizontal="center"/>
    </xf>
    <xf numFmtId="166" fontId="11" fillId="0" borderId="0" xfId="0" applyNumberFormat="1" applyFont="1" applyFill="1" applyBorder="1" applyAlignment="1" applyProtection="1">
      <alignment horizontal="left"/>
      <protection locked="0"/>
    </xf>
    <xf numFmtId="0" fontId="11" fillId="0" borderId="0" xfId="0" applyFont="1" applyBorder="1"/>
    <xf numFmtId="0" fontId="12" fillId="0" borderId="0" xfId="0" applyFont="1" applyBorder="1"/>
    <xf numFmtId="0" fontId="10" fillId="0" borderId="0" xfId="0" applyFont="1" applyBorder="1"/>
    <xf numFmtId="0" fontId="1" fillId="0" borderId="0" xfId="0" applyFont="1" applyBorder="1" applyAlignment="1">
      <alignment horizontal="right"/>
    </xf>
    <xf numFmtId="0" fontId="17" fillId="0" borderId="0" xfId="0" applyFont="1"/>
    <xf numFmtId="0" fontId="21" fillId="0" borderId="0" xfId="0" applyFont="1"/>
    <xf numFmtId="0" fontId="11" fillId="0" borderId="0" xfId="0" applyFont="1" applyFill="1" applyBorder="1" applyProtection="1"/>
    <xf numFmtId="0" fontId="22" fillId="0" borderId="0" xfId="0" applyFont="1" applyFill="1" applyBorder="1" applyProtection="1"/>
    <xf numFmtId="0" fontId="0" fillId="5" borderId="0" xfId="0" applyFill="1" applyBorder="1" applyAlignment="1" applyProtection="1">
      <alignment horizontal="center"/>
    </xf>
    <xf numFmtId="0" fontId="0" fillId="3" borderId="0" xfId="0" applyFill="1" applyProtection="1"/>
    <xf numFmtId="0" fontId="0" fillId="3" borderId="0" xfId="0" applyFill="1" applyAlignment="1" applyProtection="1">
      <alignment horizontal="center"/>
    </xf>
    <xf numFmtId="0" fontId="0" fillId="3" borderId="0" xfId="0" applyFill="1" applyBorder="1" applyAlignment="1" applyProtection="1">
      <alignment horizontal="center"/>
    </xf>
    <xf numFmtId="0" fontId="0" fillId="7" borderId="0" xfId="0" applyFill="1"/>
    <xf numFmtId="0" fontId="17" fillId="7" borderId="0" xfId="0" applyFont="1" applyFill="1"/>
    <xf numFmtId="0" fontId="17" fillId="8" borderId="0" xfId="0" applyFont="1" applyFill="1"/>
    <xf numFmtId="0" fontId="47" fillId="7" borderId="0" xfId="0" applyFont="1" applyFill="1"/>
    <xf numFmtId="0" fontId="47" fillId="0" borderId="0" xfId="0" applyFont="1"/>
    <xf numFmtId="0" fontId="48" fillId="8" borderId="0" xfId="0" applyFont="1" applyFill="1" applyAlignment="1">
      <alignment horizontal="center"/>
    </xf>
    <xf numFmtId="0" fontId="49" fillId="0" borderId="0" xfId="0" applyFont="1"/>
    <xf numFmtId="0" fontId="0" fillId="0" borderId="0" xfId="0" applyProtection="1"/>
    <xf numFmtId="0" fontId="49" fillId="0" borderId="0" xfId="0" applyFont="1" applyProtection="1"/>
    <xf numFmtId="0" fontId="26" fillId="3" borderId="0" xfId="0" applyFont="1" applyFill="1" applyProtection="1"/>
    <xf numFmtId="0" fontId="0" fillId="0" borderId="0" xfId="0" applyFill="1" applyProtection="1"/>
    <xf numFmtId="0" fontId="1" fillId="0" borderId="0" xfId="0" applyFont="1" applyProtection="1"/>
    <xf numFmtId="0" fontId="49" fillId="0" borderId="0" xfId="0" applyFont="1" applyFill="1" applyProtection="1"/>
    <xf numFmtId="0" fontId="0" fillId="0" borderId="0" xfId="0" applyFill="1" applyBorder="1" applyProtection="1"/>
    <xf numFmtId="0" fontId="21" fillId="0" borderId="0" xfId="0" applyFont="1" applyFill="1" applyBorder="1" applyProtection="1"/>
    <xf numFmtId="0" fontId="21" fillId="0" borderId="0" xfId="0" applyFont="1" applyFill="1" applyBorder="1" applyAlignment="1" applyProtection="1">
      <alignment horizontal="right"/>
    </xf>
    <xf numFmtId="0" fontId="21" fillId="0" borderId="0" xfId="0" applyFont="1" applyAlignment="1" applyProtection="1">
      <alignment horizontal="right"/>
    </xf>
    <xf numFmtId="0" fontId="1" fillId="0" borderId="0" xfId="0" applyFont="1" applyAlignment="1" applyProtection="1">
      <alignment horizontal="center"/>
    </xf>
    <xf numFmtId="0" fontId="15" fillId="0" borderId="0" xfId="0" applyFont="1" applyProtection="1"/>
    <xf numFmtId="0" fontId="21" fillId="0" borderId="0" xfId="0" applyFont="1" applyProtection="1"/>
    <xf numFmtId="0" fontId="0" fillId="0" borderId="0" xfId="0" applyBorder="1" applyProtection="1"/>
    <xf numFmtId="0" fontId="21" fillId="0" borderId="0" xfId="0" applyFont="1" applyBorder="1" applyProtection="1"/>
    <xf numFmtId="0" fontId="19" fillId="0" borderId="0" xfId="0" applyFont="1" applyAlignment="1" applyProtection="1">
      <alignment horizontal="right"/>
    </xf>
    <xf numFmtId="14" fontId="8" fillId="0" borderId="0" xfId="0" applyNumberFormat="1" applyFont="1" applyProtection="1"/>
    <xf numFmtId="0" fontId="11" fillId="0" borderId="0" xfId="0" applyFont="1" applyFill="1" applyBorder="1" applyAlignment="1" applyProtection="1">
      <alignment horizontal="right"/>
    </xf>
    <xf numFmtId="0" fontId="0" fillId="0" borderId="0" xfId="0" applyBorder="1" applyAlignment="1" applyProtection="1">
      <alignment horizontal="right"/>
    </xf>
    <xf numFmtId="0" fontId="3" fillId="0" borderId="0" xfId="0" applyFont="1" applyAlignment="1" applyProtection="1">
      <alignment horizontal="left"/>
    </xf>
    <xf numFmtId="0" fontId="0" fillId="0" borderId="0" xfId="0" applyAlignment="1" applyProtection="1">
      <alignment horizontal="right"/>
    </xf>
    <xf numFmtId="0" fontId="22" fillId="0" borderId="0" xfId="0" applyFont="1" applyProtection="1"/>
    <xf numFmtId="0" fontId="0" fillId="0" borderId="0" xfId="0" applyAlignment="1" applyProtection="1">
      <alignment horizontal="left"/>
    </xf>
    <xf numFmtId="0" fontId="0" fillId="0" borderId="0" xfId="0" applyAlignment="1" applyProtection="1">
      <alignment horizontal="center"/>
    </xf>
    <xf numFmtId="166" fontId="11" fillId="0" borderId="0" xfId="0" applyNumberFormat="1" applyFont="1" applyFill="1" applyBorder="1" applyAlignment="1" applyProtection="1">
      <alignment horizontal="left"/>
    </xf>
    <xf numFmtId="0" fontId="11" fillId="0" borderId="0" xfId="0" applyFont="1" applyProtection="1"/>
    <xf numFmtId="0" fontId="12" fillId="0" borderId="0" xfId="0" applyFont="1" applyProtection="1"/>
    <xf numFmtId="0" fontId="23" fillId="0" borderId="0" xfId="0" applyFont="1" applyAlignment="1" applyProtection="1">
      <alignment horizontal="right"/>
    </xf>
    <xf numFmtId="0" fontId="19" fillId="0" borderId="0" xfId="0" applyFont="1" applyAlignment="1" applyProtection="1">
      <alignment horizontal="left"/>
    </xf>
    <xf numFmtId="1" fontId="32" fillId="0" borderId="0" xfId="0" applyNumberFormat="1" applyFont="1" applyProtection="1"/>
    <xf numFmtId="0" fontId="32" fillId="0" borderId="0" xfId="0" applyFont="1" applyProtection="1"/>
    <xf numFmtId="0" fontId="22" fillId="0" borderId="0" xfId="0" applyFont="1" applyFill="1" applyBorder="1" applyAlignment="1" applyProtection="1">
      <alignment horizontal="center"/>
    </xf>
    <xf numFmtId="0" fontId="0" fillId="0" borderId="0" xfId="0" applyFill="1" applyAlignment="1" applyProtection="1">
      <alignment horizontal="center"/>
    </xf>
    <xf numFmtId="0" fontId="19" fillId="0" borderId="0" xfId="0" applyFont="1" applyBorder="1" applyAlignment="1" applyProtection="1">
      <alignment horizontal="left"/>
    </xf>
    <xf numFmtId="0" fontId="11" fillId="0" borderId="0" xfId="0" applyFont="1" applyAlignment="1" applyProtection="1">
      <alignment horizontal="left"/>
    </xf>
    <xf numFmtId="164" fontId="11" fillId="0" borderId="0" xfId="0" applyNumberFormat="1" applyFont="1" applyProtection="1"/>
    <xf numFmtId="0" fontId="33" fillId="0" borderId="0" xfId="0" applyFont="1" applyAlignment="1" applyProtection="1">
      <alignment horizontal="right"/>
    </xf>
    <xf numFmtId="0" fontId="35" fillId="0" borderId="0" xfId="0" applyFont="1" applyAlignment="1" applyProtection="1">
      <alignment horizontal="left"/>
    </xf>
    <xf numFmtId="0" fontId="21" fillId="0" borderId="0" xfId="0" applyFont="1" applyAlignment="1" applyProtection="1">
      <alignment horizontal="left"/>
    </xf>
    <xf numFmtId="164" fontId="11" fillId="0" borderId="0" xfId="0" applyNumberFormat="1" applyFont="1" applyBorder="1" applyProtection="1"/>
    <xf numFmtId="0" fontId="34" fillId="0" borderId="0" xfId="0" applyFont="1" applyAlignment="1" applyProtection="1">
      <alignment horizontal="right"/>
    </xf>
    <xf numFmtId="164" fontId="11" fillId="0" borderId="0" xfId="0" applyNumberFormat="1" applyFont="1" applyBorder="1" applyAlignment="1" applyProtection="1">
      <alignment horizontal="left"/>
    </xf>
    <xf numFmtId="0" fontId="16" fillId="0" borderId="0" xfId="0" applyFont="1" applyProtection="1"/>
    <xf numFmtId="0" fontId="20" fillId="0" borderId="0" xfId="0" applyFont="1" applyAlignment="1" applyProtection="1">
      <alignment horizontal="right"/>
    </xf>
    <xf numFmtId="0" fontId="22" fillId="0" borderId="0" xfId="0" applyFont="1" applyAlignment="1" applyProtection="1">
      <alignment horizontal="left"/>
    </xf>
    <xf numFmtId="9" fontId="8" fillId="0" borderId="0" xfId="0" applyNumberFormat="1" applyFont="1" applyAlignment="1" applyProtection="1">
      <alignment horizontal="center"/>
    </xf>
    <xf numFmtId="0" fontId="28" fillId="0" borderId="0" xfId="0" applyFont="1" applyProtection="1"/>
    <xf numFmtId="0" fontId="29" fillId="0" borderId="0" xfId="0" applyFont="1" applyAlignment="1" applyProtection="1">
      <alignment horizontal="left"/>
    </xf>
    <xf numFmtId="0" fontId="15" fillId="0" borderId="0" xfId="0" applyFont="1" applyAlignment="1" applyProtection="1">
      <alignment horizontal="left"/>
    </xf>
    <xf numFmtId="0" fontId="3" fillId="0" borderId="0" xfId="0" applyFont="1" applyProtection="1"/>
    <xf numFmtId="164" fontId="29" fillId="0" borderId="0" xfId="0" applyNumberFormat="1" applyFont="1" applyProtection="1"/>
    <xf numFmtId="0" fontId="29" fillId="0" borderId="0" xfId="0" applyFont="1" applyProtection="1"/>
    <xf numFmtId="1" fontId="8" fillId="0" borderId="0" xfId="0" applyNumberFormat="1" applyFont="1" applyAlignment="1" applyProtection="1">
      <alignment horizontal="right"/>
    </xf>
    <xf numFmtId="0" fontId="30" fillId="0" borderId="0" xfId="0" applyFont="1" applyProtection="1"/>
    <xf numFmtId="0" fontId="28" fillId="0" borderId="0" xfId="0" applyFont="1" applyAlignment="1" applyProtection="1">
      <alignment horizontal="left"/>
    </xf>
    <xf numFmtId="0" fontId="9" fillId="0" borderId="0" xfId="0" applyFont="1" applyProtection="1"/>
    <xf numFmtId="0" fontId="23" fillId="0" borderId="0" xfId="0" applyFont="1" applyProtection="1"/>
    <xf numFmtId="0" fontId="19" fillId="0" borderId="0" xfId="0" applyFont="1" applyFill="1" applyBorder="1" applyAlignment="1" applyProtection="1">
      <alignment horizontal="right"/>
    </xf>
    <xf numFmtId="0" fontId="31" fillId="0" borderId="0" xfId="0" applyNumberFormat="1" applyFont="1" applyAlignment="1" applyProtection="1">
      <alignment horizontal="left"/>
    </xf>
    <xf numFmtId="0" fontId="20" fillId="0" borderId="0" xfId="0" applyFont="1" applyAlignment="1" applyProtection="1">
      <alignment horizontal="left"/>
    </xf>
    <xf numFmtId="0" fontId="19" fillId="0" borderId="0" xfId="0" applyFont="1" applyProtection="1"/>
    <xf numFmtId="0" fontId="25" fillId="0" borderId="0" xfId="0" applyFont="1" applyAlignment="1" applyProtection="1">
      <alignment horizontal="right"/>
    </xf>
    <xf numFmtId="0" fontId="22" fillId="0" borderId="0" xfId="0" applyFont="1" applyFill="1" applyBorder="1" applyAlignment="1" applyProtection="1">
      <alignment horizontal="right"/>
    </xf>
    <xf numFmtId="0" fontId="39" fillId="0" borderId="0" xfId="0" applyFont="1" applyBorder="1" applyProtection="1"/>
    <xf numFmtId="0" fontId="40" fillId="0" borderId="0" xfId="0" applyFont="1" applyAlignment="1" applyProtection="1">
      <alignment horizontal="left"/>
    </xf>
    <xf numFmtId="14" fontId="41" fillId="0" borderId="0" xfId="0" applyNumberFormat="1" applyFont="1" applyAlignment="1" applyProtection="1">
      <alignment horizontal="left"/>
    </xf>
    <xf numFmtId="0" fontId="39" fillId="0" borderId="0" xfId="0" applyFont="1" applyProtection="1"/>
    <xf numFmtId="0" fontId="39" fillId="0" borderId="0" xfId="0" applyFont="1" applyAlignment="1" applyProtection="1">
      <alignment horizontal="left"/>
    </xf>
    <xf numFmtId="0" fontId="39" fillId="0" borderId="0" xfId="0" applyFont="1" applyFill="1" applyProtection="1"/>
    <xf numFmtId="14" fontId="39" fillId="0" borderId="0" xfId="0" applyNumberFormat="1" applyFont="1" applyAlignment="1" applyProtection="1">
      <alignment horizontal="center"/>
    </xf>
    <xf numFmtId="0" fontId="42" fillId="0" borderId="0" xfId="0" applyFont="1" applyProtection="1"/>
    <xf numFmtId="0" fontId="43" fillId="0" borderId="0" xfId="0" applyFont="1" applyProtection="1"/>
    <xf numFmtId="0" fontId="10" fillId="0" borderId="0" xfId="0" applyFont="1" applyProtection="1"/>
    <xf numFmtId="14" fontId="10" fillId="0" borderId="0" xfId="0" applyNumberFormat="1" applyFont="1" applyProtection="1"/>
    <xf numFmtId="0" fontId="44" fillId="0" borderId="0" xfId="0" applyFont="1" applyProtection="1"/>
    <xf numFmtId="0" fontId="0" fillId="0" borderId="0" xfId="0" applyBorder="1" applyAlignment="1" applyProtection="1">
      <alignment horizontal="left"/>
    </xf>
    <xf numFmtId="0" fontId="2" fillId="0" borderId="0" xfId="0" applyFont="1" applyProtection="1"/>
    <xf numFmtId="0" fontId="36" fillId="0" borderId="0" xfId="0" applyFont="1" applyProtection="1"/>
    <xf numFmtId="0" fontId="1" fillId="0" borderId="0" xfId="0" applyFont="1" applyAlignment="1" applyProtection="1">
      <alignment horizontal="left"/>
    </xf>
    <xf numFmtId="0" fontId="20" fillId="0" borderId="0" xfId="0" applyFont="1" applyBorder="1" applyProtection="1"/>
    <xf numFmtId="0" fontId="1" fillId="0" borderId="0" xfId="0" applyFont="1" applyBorder="1" applyProtection="1"/>
    <xf numFmtId="0" fontId="7" fillId="0" borderId="0" xfId="0" applyFont="1" applyProtection="1"/>
    <xf numFmtId="0" fontId="20" fillId="0" borderId="0" xfId="0" applyFont="1" applyBorder="1" applyAlignment="1" applyProtection="1">
      <alignment horizontal="left"/>
    </xf>
    <xf numFmtId="0" fontId="1" fillId="0" borderId="1" xfId="0" applyFont="1" applyBorder="1" applyAlignment="1" applyProtection="1">
      <alignment horizontal="center"/>
    </xf>
    <xf numFmtId="0" fontId="1" fillId="0" borderId="1" xfId="0" applyFont="1" applyBorder="1" applyProtection="1"/>
    <xf numFmtId="1" fontId="9" fillId="0" borderId="0" xfId="0" applyNumberFormat="1" applyFont="1" applyBorder="1" applyProtection="1"/>
    <xf numFmtId="0" fontId="1" fillId="0" borderId="2" xfId="0" applyFont="1" applyBorder="1" applyProtection="1"/>
    <xf numFmtId="0" fontId="1" fillId="0" borderId="0" xfId="0" applyFont="1" applyFill="1" applyBorder="1" applyProtection="1"/>
    <xf numFmtId="0" fontId="4" fillId="3" borderId="0" xfId="0" applyFont="1" applyFill="1" applyProtection="1"/>
    <xf numFmtId="0" fontId="13" fillId="3" borderId="0" xfId="0" applyFont="1" applyFill="1" applyProtection="1"/>
    <xf numFmtId="0" fontId="1" fillId="3" borderId="0" xfId="0" applyFont="1" applyFill="1" applyProtection="1"/>
    <xf numFmtId="0" fontId="0" fillId="3" borderId="0" xfId="0" applyFill="1" applyBorder="1" applyProtection="1"/>
    <xf numFmtId="165" fontId="3" fillId="3" borderId="0" xfId="0" applyNumberFormat="1" applyFont="1" applyFill="1" applyBorder="1" applyProtection="1"/>
    <xf numFmtId="0" fontId="1" fillId="5" borderId="0" xfId="0" applyFont="1" applyFill="1" applyBorder="1" applyProtection="1"/>
    <xf numFmtId="0" fontId="0" fillId="5" borderId="0" xfId="0" applyFill="1" applyBorder="1" applyProtection="1"/>
    <xf numFmtId="0" fontId="3" fillId="3" borderId="0" xfId="0" applyFont="1" applyFill="1" applyBorder="1" applyAlignment="1" applyProtection="1">
      <alignment horizontal="center"/>
    </xf>
    <xf numFmtId="0" fontId="0" fillId="5" borderId="0" xfId="0" applyFill="1" applyProtection="1"/>
    <xf numFmtId="0" fontId="52" fillId="3" borderId="0" xfId="0" applyFont="1" applyFill="1" applyBorder="1" applyProtection="1"/>
    <xf numFmtId="0" fontId="20" fillId="3" borderId="0" xfId="0" applyFont="1" applyFill="1" applyProtection="1"/>
    <xf numFmtId="0" fontId="0" fillId="3" borderId="3" xfId="0" applyFill="1" applyBorder="1" applyProtection="1"/>
    <xf numFmtId="0" fontId="0" fillId="3" borderId="7" xfId="0" applyFill="1" applyBorder="1" applyProtection="1"/>
    <xf numFmtId="0" fontId="0" fillId="3" borderId="4" xfId="0" applyFill="1" applyBorder="1" applyProtection="1"/>
    <xf numFmtId="0" fontId="3" fillId="3" borderId="3" xfId="0" applyFont="1" applyFill="1" applyBorder="1" applyProtection="1"/>
    <xf numFmtId="0" fontId="1" fillId="3" borderId="8" xfId="0" applyFont="1" applyFill="1" applyBorder="1" applyProtection="1"/>
    <xf numFmtId="0" fontId="0" fillId="3" borderId="9" xfId="0" applyFill="1" applyBorder="1" applyProtection="1"/>
    <xf numFmtId="0" fontId="0" fillId="3" borderId="8" xfId="0" applyFill="1" applyBorder="1" applyProtection="1"/>
    <xf numFmtId="166" fontId="11" fillId="0" borderId="0" xfId="0" applyNumberFormat="1" applyFont="1" applyFill="1" applyBorder="1" applyAlignment="1" applyProtection="1">
      <alignment horizontal="center"/>
    </xf>
    <xf numFmtId="0" fontId="11" fillId="0" borderId="0" xfId="0" applyFont="1" applyAlignment="1" applyProtection="1">
      <alignment horizontal="right"/>
    </xf>
    <xf numFmtId="0" fontId="50" fillId="3" borderId="8" xfId="0" applyFont="1" applyFill="1" applyBorder="1" applyAlignment="1" applyProtection="1">
      <alignment horizontal="left"/>
    </xf>
    <xf numFmtId="168" fontId="50" fillId="3" borderId="8" xfId="0" applyNumberFormat="1" applyFont="1" applyFill="1" applyBorder="1" applyAlignment="1" applyProtection="1">
      <alignment horizontal="left"/>
    </xf>
    <xf numFmtId="0" fontId="1" fillId="3" borderId="9" xfId="0" applyFont="1" applyFill="1" applyBorder="1" applyProtection="1"/>
    <xf numFmtId="0" fontId="1" fillId="3" borderId="9" xfId="0" applyFont="1" applyFill="1" applyBorder="1" applyAlignment="1" applyProtection="1">
      <alignment horizontal="right"/>
    </xf>
    <xf numFmtId="0" fontId="11" fillId="0" borderId="0" xfId="0" applyFont="1" applyAlignment="1" applyProtection="1">
      <alignment horizontal="center"/>
    </xf>
    <xf numFmtId="164" fontId="11" fillId="0" borderId="0" xfId="0" applyNumberFormat="1" applyFont="1" applyAlignment="1" applyProtection="1">
      <alignment horizontal="center"/>
    </xf>
    <xf numFmtId="0" fontId="33" fillId="0" borderId="0" xfId="0" applyFont="1" applyAlignment="1" applyProtection="1">
      <alignment horizontal="left"/>
    </xf>
    <xf numFmtId="168" fontId="0" fillId="3" borderId="0" xfId="0" applyNumberFormat="1" applyFill="1" applyBorder="1" applyAlignment="1" applyProtection="1">
      <alignment horizontal="center"/>
    </xf>
    <xf numFmtId="0" fontId="50" fillId="3" borderId="8" xfId="0" applyFont="1" applyFill="1" applyBorder="1" applyAlignment="1" applyProtection="1">
      <alignment horizontal="center"/>
    </xf>
    <xf numFmtId="44" fontId="0" fillId="6" borderId="0" xfId="0" applyNumberFormat="1" applyFill="1" applyProtection="1"/>
    <xf numFmtId="0" fontId="0" fillId="3" borderId="5" xfId="0" applyFill="1" applyBorder="1" applyProtection="1"/>
    <xf numFmtId="168" fontId="0" fillId="6" borderId="2" xfId="0" applyNumberFormat="1" applyFill="1" applyBorder="1" applyAlignment="1" applyProtection="1">
      <alignment horizontal="center"/>
    </xf>
    <xf numFmtId="0" fontId="0" fillId="3" borderId="2" xfId="0" applyFill="1" applyBorder="1" applyProtection="1"/>
    <xf numFmtId="0" fontId="0" fillId="3" borderId="6" xfId="0" applyFill="1" applyBorder="1" applyProtection="1"/>
    <xf numFmtId="0" fontId="2" fillId="3" borderId="0" xfId="0" applyFont="1" applyFill="1" applyBorder="1" applyProtection="1"/>
    <xf numFmtId="1" fontId="33" fillId="0" borderId="0" xfId="0" applyNumberFormat="1" applyFont="1" applyAlignment="1" applyProtection="1">
      <alignment horizontal="center"/>
    </xf>
    <xf numFmtId="168" fontId="50" fillId="3" borderId="0" xfId="0" applyNumberFormat="1" applyFont="1" applyFill="1" applyBorder="1" applyAlignment="1" applyProtection="1">
      <alignment horizontal="center"/>
    </xf>
    <xf numFmtId="0" fontId="50" fillId="3" borderId="0" xfId="0" applyFont="1" applyFill="1" applyBorder="1" applyAlignment="1" applyProtection="1">
      <alignment horizontal="center"/>
    </xf>
    <xf numFmtId="0" fontId="2" fillId="3" borderId="0" xfId="0" applyFont="1" applyFill="1" applyProtection="1"/>
    <xf numFmtId="0" fontId="50" fillId="3" borderId="0" xfId="0" applyFont="1" applyFill="1" applyBorder="1" applyProtection="1"/>
    <xf numFmtId="0" fontId="0" fillId="3" borderId="8" xfId="0" applyFill="1" applyBorder="1" applyAlignment="1" applyProtection="1">
      <alignment horizontal="center"/>
    </xf>
    <xf numFmtId="0" fontId="0" fillId="3" borderId="13" xfId="0" applyFill="1" applyBorder="1" applyProtection="1"/>
    <xf numFmtId="0" fontId="1" fillId="3" borderId="8" xfId="0" applyFont="1" applyFill="1" applyBorder="1" applyAlignment="1" applyProtection="1">
      <alignment horizontal="center"/>
    </xf>
    <xf numFmtId="0" fontId="1" fillId="3" borderId="0" xfId="0" applyFont="1" applyFill="1" applyBorder="1" applyAlignment="1" applyProtection="1">
      <alignment horizontal="center"/>
    </xf>
    <xf numFmtId="0" fontId="18" fillId="3" borderId="0" xfId="1" applyFill="1" applyAlignment="1" applyProtection="1"/>
    <xf numFmtId="0" fontId="21" fillId="3" borderId="0" xfId="0" applyFont="1" applyFill="1" applyAlignment="1" applyProtection="1">
      <alignment horizontal="right"/>
    </xf>
    <xf numFmtId="0" fontId="21" fillId="3" borderId="0" xfId="0" applyFont="1" applyFill="1" applyProtection="1"/>
    <xf numFmtId="0" fontId="14" fillId="3" borderId="0" xfId="0" applyFont="1" applyFill="1" applyProtection="1"/>
    <xf numFmtId="1" fontId="1" fillId="0" borderId="1" xfId="0" applyNumberFormat="1" applyFont="1" applyFill="1" applyBorder="1" applyAlignment="1" applyProtection="1">
      <alignment horizontal="center"/>
      <protection locked="0"/>
    </xf>
    <xf numFmtId="1" fontId="0" fillId="0" borderId="1" xfId="0" applyNumberFormat="1" applyFill="1" applyBorder="1" applyAlignment="1" applyProtection="1">
      <alignment horizontal="center"/>
      <protection locked="0"/>
    </xf>
    <xf numFmtId="44" fontId="0" fillId="3" borderId="0" xfId="0" applyNumberFormat="1" applyFill="1" applyProtection="1"/>
    <xf numFmtId="164" fontId="11" fillId="0" borderId="2" xfId="0" applyNumberFormat="1" applyFont="1" applyBorder="1" applyAlignment="1" applyProtection="1">
      <alignment horizontal="center"/>
    </xf>
    <xf numFmtId="3" fontId="11" fillId="0" borderId="0" xfId="0" applyNumberFormat="1" applyFont="1" applyAlignment="1" applyProtection="1">
      <alignment horizontal="center"/>
    </xf>
    <xf numFmtId="0" fontId="3" fillId="0" borderId="2" xfId="0" applyFont="1" applyBorder="1" applyAlignment="1" applyProtection="1">
      <alignment horizontal="left"/>
    </xf>
    <xf numFmtId="0" fontId="0" fillId="0" borderId="2" xfId="0" applyFill="1" applyBorder="1" applyProtection="1"/>
    <xf numFmtId="0" fontId="0" fillId="0" borderId="2" xfId="0" applyFill="1" applyBorder="1" applyAlignment="1" applyProtection="1">
      <alignment horizontal="center"/>
    </xf>
    <xf numFmtId="0" fontId="3" fillId="0" borderId="2" xfId="0" applyFont="1" applyBorder="1" applyAlignment="1" applyProtection="1">
      <alignment horizontal="center"/>
    </xf>
    <xf numFmtId="0" fontId="1" fillId="0" borderId="2" xfId="0" applyFont="1" applyFill="1" applyBorder="1" applyAlignment="1" applyProtection="1">
      <alignment horizontal="right"/>
    </xf>
    <xf numFmtId="0" fontId="0" fillId="0" borderId="2" xfId="0" applyBorder="1" applyProtection="1"/>
    <xf numFmtId="0" fontId="54" fillId="0" borderId="0" xfId="0" applyFont="1" applyProtection="1"/>
    <xf numFmtId="164" fontId="33" fillId="0" borderId="0" xfId="0" applyNumberFormat="1" applyFont="1" applyAlignment="1" applyProtection="1">
      <alignment horizontal="center"/>
    </xf>
    <xf numFmtId="0" fontId="34" fillId="0" borderId="0" xfId="0" applyFont="1" applyAlignment="1" applyProtection="1">
      <alignment horizontal="left"/>
    </xf>
    <xf numFmtId="0" fontId="34" fillId="0" borderId="0" xfId="0" applyFont="1" applyAlignment="1" applyProtection="1">
      <alignment horizontal="center"/>
    </xf>
    <xf numFmtId="0" fontId="54" fillId="0" borderId="0" xfId="0" applyFont="1" applyAlignment="1" applyProtection="1">
      <alignment horizontal="left"/>
    </xf>
    <xf numFmtId="0" fontId="3" fillId="0" borderId="0" xfId="0" applyFont="1" applyFill="1" applyBorder="1" applyProtection="1"/>
    <xf numFmtId="0" fontId="1" fillId="0" borderId="0" xfId="0" applyFont="1" applyBorder="1" applyAlignment="1" applyProtection="1">
      <alignment horizontal="center"/>
    </xf>
    <xf numFmtId="0" fontId="1" fillId="6" borderId="1" xfId="0" applyFont="1" applyFill="1" applyBorder="1" applyAlignment="1" applyProtection="1">
      <alignment horizontal="center"/>
    </xf>
    <xf numFmtId="1" fontId="1" fillId="0" borderId="0" xfId="0" applyNumberFormat="1" applyFont="1" applyProtection="1"/>
    <xf numFmtId="0" fontId="2" fillId="0" borderId="0" xfId="0" applyFont="1" applyAlignment="1" applyProtection="1">
      <alignment horizontal="center"/>
    </xf>
    <xf numFmtId="164" fontId="2" fillId="2" borderId="1" xfId="0" applyNumberFormat="1" applyFont="1" applyFill="1" applyBorder="1" applyProtection="1"/>
    <xf numFmtId="0" fontId="2" fillId="0" borderId="0" xfId="0" applyFont="1" applyAlignment="1">
      <alignment horizontal="center"/>
    </xf>
    <xf numFmtId="0" fontId="3" fillId="0" borderId="0" xfId="0" applyFont="1" applyAlignment="1" applyProtection="1">
      <alignment horizontal="center"/>
    </xf>
    <xf numFmtId="2" fontId="26" fillId="3" borderId="0" xfId="0" applyNumberFormat="1" applyFont="1" applyFill="1" applyProtection="1"/>
    <xf numFmtId="0" fontId="24" fillId="0" borderId="0" xfId="0" applyFont="1" applyProtection="1"/>
    <xf numFmtId="0" fontId="17" fillId="12" borderId="0" xfId="0" applyFont="1" applyFill="1" applyProtection="1">
      <protection locked="0"/>
    </xf>
    <xf numFmtId="165" fontId="0" fillId="11" borderId="0" xfId="0" applyNumberFormat="1" applyFill="1" applyProtection="1">
      <protection locked="0"/>
    </xf>
    <xf numFmtId="0" fontId="0" fillId="11" borderId="0" xfId="0" applyFill="1" applyProtection="1"/>
    <xf numFmtId="0" fontId="0" fillId="12" borderId="0" xfId="0" applyFill="1" applyProtection="1"/>
    <xf numFmtId="0" fontId="61" fillId="13" borderId="0" xfId="0" applyFont="1" applyFill="1" applyAlignment="1" applyProtection="1">
      <alignment horizontal="center"/>
    </xf>
    <xf numFmtId="0" fontId="61" fillId="7" borderId="0" xfId="0" applyFont="1" applyFill="1" applyAlignment="1" applyProtection="1">
      <alignment horizontal="center"/>
    </xf>
    <xf numFmtId="0" fontId="61" fillId="14" borderId="0" xfId="0" applyFont="1" applyFill="1" applyAlignment="1" applyProtection="1">
      <alignment horizontal="center"/>
    </xf>
    <xf numFmtId="0" fontId="61" fillId="15" borderId="0" xfId="0" applyFont="1" applyFill="1" applyAlignment="1" applyProtection="1">
      <alignment horizontal="center"/>
    </xf>
    <xf numFmtId="0" fontId="61" fillId="16" borderId="0" xfId="0" applyFont="1" applyFill="1" applyAlignment="1" applyProtection="1">
      <alignment horizontal="center"/>
    </xf>
    <xf numFmtId="0" fontId="61" fillId="4" borderId="0" xfId="0" applyFont="1" applyFill="1" applyAlignment="1" applyProtection="1">
      <alignment horizontal="center"/>
    </xf>
    <xf numFmtId="0" fontId="61" fillId="17" borderId="0" xfId="0" applyFont="1" applyFill="1" applyAlignment="1" applyProtection="1">
      <alignment horizontal="center"/>
    </xf>
    <xf numFmtId="0" fontId="61" fillId="0" borderId="0" xfId="0" applyFont="1" applyAlignment="1" applyProtection="1">
      <alignment horizontal="center"/>
    </xf>
    <xf numFmtId="0" fontId="61" fillId="18" borderId="0" xfId="0" applyFont="1" applyFill="1" applyAlignment="1" applyProtection="1">
      <alignment horizontal="center"/>
    </xf>
    <xf numFmtId="0" fontId="61" fillId="19" borderId="0" xfId="0" applyFont="1" applyFill="1" applyAlignment="1" applyProtection="1">
      <alignment horizontal="center"/>
    </xf>
    <xf numFmtId="0" fontId="61" fillId="20" borderId="0" xfId="0" applyFont="1" applyFill="1" applyAlignment="1" applyProtection="1">
      <alignment horizontal="center"/>
    </xf>
    <xf numFmtId="0" fontId="3" fillId="11" borderId="0" xfId="0" applyFont="1" applyFill="1" applyAlignment="1" applyProtection="1">
      <alignment horizontal="right"/>
    </xf>
    <xf numFmtId="0" fontId="59" fillId="0" borderId="1" xfId="0" applyNumberFormat="1" applyFont="1" applyBorder="1" applyAlignment="1" applyProtection="1">
      <alignment horizontal="center"/>
      <protection locked="0"/>
    </xf>
    <xf numFmtId="0" fontId="24" fillId="0" borderId="0" xfId="0" applyFont="1" applyProtection="1">
      <protection locked="0"/>
    </xf>
    <xf numFmtId="14" fontId="24" fillId="0" borderId="0" xfId="0" applyNumberFormat="1" applyFont="1" applyProtection="1">
      <protection locked="0"/>
    </xf>
    <xf numFmtId="2" fontId="24" fillId="0" borderId="0" xfId="0" applyNumberFormat="1" applyFont="1" applyProtection="1">
      <protection locked="0"/>
    </xf>
    <xf numFmtId="0" fontId="0" fillId="0" borderId="0" xfId="0" applyProtection="1">
      <protection locked="0"/>
    </xf>
    <xf numFmtId="1" fontId="0" fillId="0" borderId="0" xfId="0" applyNumberFormat="1" applyProtection="1">
      <protection locked="0"/>
    </xf>
    <xf numFmtId="0" fontId="3" fillId="0" borderId="0" xfId="0" applyFont="1" applyFill="1" applyBorder="1" applyAlignment="1" applyProtection="1">
      <alignment horizontal="left"/>
    </xf>
    <xf numFmtId="44" fontId="0" fillId="0" borderId="0" xfId="0" applyNumberFormat="1" applyProtection="1"/>
    <xf numFmtId="0" fontId="0" fillId="0" borderId="2" xfId="0" applyBorder="1"/>
    <xf numFmtId="0" fontId="2" fillId="0" borderId="0" xfId="0" applyFont="1" applyAlignment="1" applyProtection="1">
      <alignment vertical="top" wrapText="1" shrinkToFit="1"/>
    </xf>
    <xf numFmtId="0" fontId="0" fillId="0" borderId="0" xfId="0" applyAlignment="1">
      <alignment horizontal="center"/>
    </xf>
    <xf numFmtId="0" fontId="50" fillId="7" borderId="0" xfId="0" applyFont="1" applyFill="1"/>
    <xf numFmtId="49" fontId="1" fillId="0" borderId="0" xfId="0" applyNumberFormat="1" applyFont="1" applyProtection="1">
      <protection locked="0"/>
    </xf>
    <xf numFmtId="0" fontId="1" fillId="0" borderId="0" xfId="0" applyFont="1" applyFill="1" applyBorder="1" applyAlignment="1" applyProtection="1">
      <alignment horizontal="center"/>
    </xf>
    <xf numFmtId="0" fontId="7" fillId="0" borderId="0" xfId="0" applyFont="1" applyFill="1" applyBorder="1" applyProtection="1"/>
    <xf numFmtId="164" fontId="1" fillId="0" borderId="0" xfId="0" applyNumberFormat="1" applyFont="1" applyFill="1" applyBorder="1" applyProtection="1"/>
    <xf numFmtId="0" fontId="1" fillId="0" borderId="0" xfId="0" applyFont="1" applyFill="1" applyBorder="1" applyAlignment="1">
      <alignment horizontal="center"/>
    </xf>
    <xf numFmtId="0" fontId="1" fillId="0" borderId="0" xfId="0" applyFont="1" applyFill="1" applyBorder="1"/>
    <xf numFmtId="164" fontId="1" fillId="0" borderId="0" xfId="0" applyNumberFormat="1" applyFont="1" applyFill="1" applyBorder="1" applyAlignment="1" applyProtection="1">
      <alignment horizontal="center"/>
    </xf>
    <xf numFmtId="168" fontId="0" fillId="0" borderId="0" xfId="0" applyNumberFormat="1" applyFont="1" applyFill="1" applyBorder="1" applyAlignment="1" applyProtection="1">
      <alignment horizontal="center"/>
    </xf>
    <xf numFmtId="168" fontId="1" fillId="0" borderId="0" xfId="0" applyNumberFormat="1" applyFont="1" applyFill="1" applyBorder="1" applyProtection="1"/>
    <xf numFmtId="9" fontId="55" fillId="0" borderId="0" xfId="0" applyNumberFormat="1" applyFont="1" applyFill="1" applyBorder="1" applyProtection="1"/>
    <xf numFmtId="0" fontId="10" fillId="0" borderId="0" xfId="0" applyFont="1" applyFill="1" applyBorder="1" applyAlignment="1" applyProtection="1">
      <alignment horizontal="left"/>
    </xf>
    <xf numFmtId="0" fontId="0" fillId="0" borderId="0" xfId="0" applyFont="1" applyFill="1" applyBorder="1" applyProtection="1"/>
    <xf numFmtId="0" fontId="63" fillId="0" borderId="0" xfId="0" applyFont="1" applyAlignment="1" applyProtection="1">
      <alignment horizontal="center"/>
    </xf>
    <xf numFmtId="164" fontId="11" fillId="0" borderId="0" xfId="0" applyNumberFormat="1" applyFont="1" applyBorder="1" applyAlignment="1" applyProtection="1">
      <alignment horizontal="center"/>
    </xf>
    <xf numFmtId="0" fontId="33" fillId="0" borderId="0" xfId="0" applyFont="1" applyBorder="1" applyAlignment="1" applyProtection="1">
      <alignment horizontal="right"/>
    </xf>
    <xf numFmtId="0" fontId="33" fillId="0" borderId="0" xfId="0" applyFont="1" applyBorder="1" applyAlignment="1" applyProtection="1">
      <alignment horizontal="left"/>
    </xf>
    <xf numFmtId="164" fontId="33" fillId="0" borderId="0" xfId="0" applyNumberFormat="1" applyFont="1" applyBorder="1" applyAlignment="1" applyProtection="1">
      <alignment horizontal="center"/>
    </xf>
    <xf numFmtId="0" fontId="21" fillId="0" borderId="2" xfId="0" applyFont="1" applyBorder="1"/>
    <xf numFmtId="0" fontId="3" fillId="0" borderId="0" xfId="0" applyFont="1" applyFill="1" applyProtection="1">
      <protection locked="0"/>
    </xf>
    <xf numFmtId="166" fontId="60" fillId="0" borderId="0" xfId="0" applyNumberFormat="1" applyFont="1" applyAlignment="1" applyProtection="1">
      <alignment horizontal="center"/>
    </xf>
    <xf numFmtId="0" fontId="3" fillId="0" borderId="0" xfId="0" applyFont="1" applyProtection="1">
      <protection locked="0"/>
    </xf>
    <xf numFmtId="166" fontId="0" fillId="0" borderId="0" xfId="0" applyNumberFormat="1" applyProtection="1">
      <protection locked="0"/>
    </xf>
    <xf numFmtId="0" fontId="50" fillId="7" borderId="0" xfId="0" applyFont="1" applyFill="1" applyProtection="1"/>
    <xf numFmtId="0" fontId="2" fillId="0" borderId="0" xfId="0" applyFont="1" applyFill="1" applyBorder="1" applyProtection="1"/>
    <xf numFmtId="0" fontId="18" fillId="7" borderId="0" xfId="1" applyFill="1" applyBorder="1" applyAlignment="1" applyProtection="1"/>
    <xf numFmtId="0" fontId="0" fillId="7" borderId="0" xfId="0" applyFill="1" applyProtection="1"/>
    <xf numFmtId="165" fontId="0" fillId="0" borderId="0" xfId="0" applyNumberFormat="1"/>
    <xf numFmtId="169" fontId="0" fillId="0" borderId="0" xfId="0" applyNumberFormat="1" applyAlignment="1">
      <alignment horizontal="center"/>
    </xf>
    <xf numFmtId="164" fontId="0" fillId="0" borderId="0" xfId="0" applyNumberFormat="1" applyAlignment="1">
      <alignment horizontal="center"/>
    </xf>
    <xf numFmtId="0" fontId="1" fillId="0" borderId="1" xfId="0" applyFont="1" applyBorder="1"/>
    <xf numFmtId="164" fontId="1" fillId="0" borderId="0" xfId="0" applyNumberFormat="1" applyFont="1" applyAlignment="1">
      <alignment horizontal="center"/>
    </xf>
    <xf numFmtId="0" fontId="22" fillId="0" borderId="0" xfId="0" applyFont="1"/>
    <xf numFmtId="0" fontId="10" fillId="0" borderId="0" xfId="0" applyFont="1"/>
    <xf numFmtId="0" fontId="10" fillId="0" borderId="0" xfId="0" applyFont="1" applyAlignment="1">
      <alignment horizontal="left"/>
    </xf>
    <xf numFmtId="0" fontId="0" fillId="0" borderId="0" xfId="0" applyAlignment="1">
      <alignment horizontal="left"/>
    </xf>
    <xf numFmtId="2" fontId="0" fillId="0" borderId="0" xfId="0" applyNumberFormat="1"/>
    <xf numFmtId="165" fontId="19" fillId="0" borderId="0" xfId="0" applyNumberFormat="1" applyFont="1"/>
    <xf numFmtId="0" fontId="19" fillId="0" borderId="0" xfId="0" applyFont="1" applyAlignment="1">
      <alignment horizontal="right"/>
    </xf>
    <xf numFmtId="164" fontId="0" fillId="0" borderId="0" xfId="0" applyNumberFormat="1" applyAlignment="1">
      <alignment horizontal="left"/>
    </xf>
    <xf numFmtId="14" fontId="8" fillId="0" borderId="0" xfId="0" applyNumberFormat="1" applyFont="1" applyAlignment="1">
      <alignment horizontal="left"/>
    </xf>
    <xf numFmtId="169" fontId="2" fillId="0" borderId="0" xfId="0" applyNumberFormat="1" applyFont="1" applyAlignment="1">
      <alignment horizontal="left"/>
    </xf>
    <xf numFmtId="0" fontId="10" fillId="0" borderId="0" xfId="0" applyFont="1" applyAlignment="1">
      <alignment horizontal="center"/>
    </xf>
    <xf numFmtId="165" fontId="2" fillId="0" borderId="2" xfId="0" applyNumberFormat="1" applyFont="1" applyBorder="1" applyAlignment="1">
      <alignment horizontal="center"/>
    </xf>
    <xf numFmtId="169" fontId="2" fillId="0" borderId="2" xfId="0" applyNumberFormat="1" applyFont="1" applyBorder="1" applyAlignment="1">
      <alignment horizontal="center"/>
    </xf>
    <xf numFmtId="164" fontId="2" fillId="0" borderId="2" xfId="0" applyNumberFormat="1" applyFont="1" applyBorder="1" applyAlignment="1">
      <alignment horizontal="center"/>
    </xf>
    <xf numFmtId="0" fontId="24" fillId="0" borderId="2" xfId="0" applyFont="1" applyBorder="1"/>
    <xf numFmtId="16" fontId="0" fillId="0" borderId="0" xfId="0" applyNumberFormat="1"/>
    <xf numFmtId="165" fontId="2" fillId="0" borderId="0" xfId="0" applyNumberFormat="1" applyFont="1" applyAlignment="1" applyProtection="1">
      <alignment horizontal="left"/>
      <protection locked="0"/>
    </xf>
    <xf numFmtId="16" fontId="2" fillId="0" borderId="0" xfId="0" applyNumberFormat="1" applyFont="1" applyAlignment="1" applyProtection="1">
      <alignment horizontal="left"/>
      <protection locked="0"/>
    </xf>
    <xf numFmtId="0" fontId="2" fillId="0" borderId="0" xfId="0" applyFont="1" applyAlignment="1" applyProtection="1">
      <alignment horizontal="left"/>
      <protection locked="0"/>
    </xf>
    <xf numFmtId="0" fontId="2" fillId="0" borderId="0" xfId="0" applyFont="1" applyProtection="1">
      <protection locked="0"/>
    </xf>
    <xf numFmtId="2" fontId="2" fillId="0" borderId="0" xfId="0" applyNumberFormat="1" applyFont="1" applyAlignment="1" applyProtection="1">
      <alignment horizontal="center"/>
      <protection locked="0"/>
    </xf>
    <xf numFmtId="164" fontId="2" fillId="0" borderId="0" xfId="0" applyNumberFormat="1" applyFont="1" applyAlignment="1" applyProtection="1">
      <alignment horizontal="center"/>
      <protection locked="0"/>
    </xf>
    <xf numFmtId="10" fontId="64" fillId="0" borderId="0" xfId="0" applyNumberFormat="1" applyFont="1"/>
    <xf numFmtId="164" fontId="65" fillId="2" borderId="0" xfId="0" applyNumberFormat="1" applyFont="1" applyFill="1" applyAlignment="1">
      <alignment horizontal="right"/>
    </xf>
    <xf numFmtId="0" fontId="15" fillId="0" borderId="0" xfId="0" applyFont="1"/>
    <xf numFmtId="164" fontId="15" fillId="0" borderId="0" xfId="0" applyNumberFormat="1" applyFont="1"/>
    <xf numFmtId="164" fontId="15" fillId="0" borderId="0" xfId="0" applyNumberFormat="1" applyFont="1" applyAlignment="1">
      <alignment horizontal="right"/>
    </xf>
    <xf numFmtId="165" fontId="2" fillId="0" borderId="0" xfId="0" applyNumberFormat="1" applyFont="1" applyAlignment="1">
      <alignment horizontal="left"/>
    </xf>
    <xf numFmtId="0" fontId="2" fillId="0" borderId="0" xfId="0" applyFont="1"/>
    <xf numFmtId="165" fontId="2" fillId="0" borderId="0" xfId="0" applyNumberFormat="1" applyFont="1" applyAlignment="1">
      <alignment horizontal="center"/>
    </xf>
    <xf numFmtId="2" fontId="2" fillId="0" borderId="0" xfId="0" applyNumberFormat="1" applyFont="1" applyAlignment="1">
      <alignment horizontal="center"/>
    </xf>
    <xf numFmtId="164" fontId="2" fillId="0" borderId="0" xfId="0" applyNumberFormat="1" applyFont="1" applyAlignment="1">
      <alignment horizontal="center"/>
    </xf>
    <xf numFmtId="2" fontId="64" fillId="0" borderId="0" xfId="0" applyNumberFormat="1" applyFont="1"/>
    <xf numFmtId="2" fontId="15" fillId="0" borderId="0" xfId="0" applyNumberFormat="1" applyFont="1"/>
    <xf numFmtId="164" fontId="27" fillId="2" borderId="0" xfId="0" applyNumberFormat="1" applyFont="1" applyFill="1" applyAlignment="1">
      <alignment horizontal="right"/>
    </xf>
    <xf numFmtId="9" fontId="64" fillId="0" borderId="0" xfId="0" applyNumberFormat="1" applyFont="1" applyAlignment="1">
      <alignment horizontal="left"/>
    </xf>
    <xf numFmtId="0" fontId="2" fillId="0" borderId="2" xfId="0" applyFont="1" applyBorder="1"/>
    <xf numFmtId="16" fontId="0" fillId="0" borderId="2" xfId="0" applyNumberFormat="1" applyBorder="1"/>
    <xf numFmtId="2" fontId="2" fillId="0" borderId="2" xfId="0" applyNumberFormat="1" applyFont="1" applyBorder="1" applyAlignment="1">
      <alignment horizontal="center"/>
    </xf>
    <xf numFmtId="0" fontId="64" fillId="0" borderId="2" xfId="0" applyFont="1" applyBorder="1"/>
    <xf numFmtId="20" fontId="2" fillId="0" borderId="0" xfId="0" applyNumberFormat="1" applyFont="1" applyAlignment="1" applyProtection="1">
      <alignment horizontal="center"/>
      <protection locked="0"/>
    </xf>
    <xf numFmtId="0" fontId="66" fillId="0" borderId="0" xfId="0" applyFont="1" applyAlignment="1">
      <alignment horizontal="left"/>
    </xf>
    <xf numFmtId="20" fontId="2" fillId="0" borderId="0" xfId="0" applyNumberFormat="1" applyFont="1" applyAlignment="1" applyProtection="1">
      <alignment horizontal="left"/>
      <protection locked="0"/>
    </xf>
    <xf numFmtId="2" fontId="67" fillId="0" borderId="0" xfId="0" applyNumberFormat="1" applyFont="1" applyAlignment="1" applyProtection="1">
      <alignment horizontal="center"/>
      <protection locked="0"/>
    </xf>
    <xf numFmtId="164" fontId="68" fillId="0" borderId="0" xfId="0" applyNumberFormat="1" applyFont="1" applyAlignment="1">
      <alignment horizontal="right"/>
    </xf>
    <xf numFmtId="0" fontId="2" fillId="0" borderId="0" xfId="0" applyFont="1" applyAlignment="1" applyProtection="1">
      <alignment horizontal="center"/>
      <protection locked="0"/>
    </xf>
    <xf numFmtId="2" fontId="15" fillId="0" borderId="0" xfId="0" applyNumberFormat="1" applyFont="1" applyAlignment="1">
      <alignment horizontal="right"/>
    </xf>
    <xf numFmtId="0" fontId="66" fillId="0" borderId="0" xfId="0" applyFont="1"/>
    <xf numFmtId="16" fontId="2" fillId="0" borderId="0" xfId="0" applyNumberFormat="1" applyFont="1" applyAlignment="1">
      <alignment horizontal="left"/>
    </xf>
    <xf numFmtId="0" fontId="64" fillId="0" borderId="0" xfId="0" applyFont="1"/>
    <xf numFmtId="0" fontId="2" fillId="0" borderId="2" xfId="0" applyFont="1" applyBorder="1" applyAlignment="1">
      <alignment horizontal="left"/>
    </xf>
    <xf numFmtId="0" fontId="2" fillId="0" borderId="2" xfId="0" applyFont="1" applyBorder="1" applyAlignment="1">
      <alignment horizontal="center"/>
    </xf>
    <xf numFmtId="2" fontId="0" fillId="0" borderId="0" xfId="0" applyNumberFormat="1" applyAlignment="1">
      <alignment horizontal="center"/>
    </xf>
    <xf numFmtId="0" fontId="38" fillId="0" borderId="0" xfId="0" applyFont="1"/>
    <xf numFmtId="165" fontId="31" fillId="0" borderId="0" xfId="0" applyNumberFormat="1" applyFont="1"/>
    <xf numFmtId="1" fontId="0" fillId="0" borderId="0" xfId="0" applyNumberFormat="1" applyAlignment="1">
      <alignment horizontal="center"/>
    </xf>
    <xf numFmtId="0" fontId="0" fillId="0" borderId="0" xfId="0" applyAlignment="1">
      <alignment horizontal="right"/>
    </xf>
    <xf numFmtId="164" fontId="9" fillId="0" borderId="1" xfId="0" applyNumberFormat="1" applyFont="1" applyBorder="1" applyAlignment="1">
      <alignment horizontal="right"/>
    </xf>
    <xf numFmtId="1" fontId="2" fillId="0" borderId="0" xfId="0" applyNumberFormat="1" applyFont="1" applyAlignment="1">
      <alignment horizontal="right"/>
    </xf>
    <xf numFmtId="164" fontId="69" fillId="0" borderId="0" xfId="0" applyNumberFormat="1" applyFont="1" applyAlignment="1">
      <alignment horizontal="left"/>
    </xf>
    <xf numFmtId="0" fontId="69" fillId="0" borderId="0" xfId="0" applyFont="1"/>
    <xf numFmtId="164" fontId="27" fillId="0" borderId="0" xfId="0" applyNumberFormat="1" applyFont="1" applyAlignment="1">
      <alignment horizontal="center"/>
    </xf>
    <xf numFmtId="164" fontId="27" fillId="0" borderId="2" xfId="0" applyNumberFormat="1" applyFont="1" applyBorder="1" applyAlignment="1">
      <alignment horizontal="center"/>
    </xf>
    <xf numFmtId="165" fontId="2" fillId="0" borderId="0" xfId="0" applyNumberFormat="1" applyFont="1"/>
    <xf numFmtId="170" fontId="60" fillId="0" borderId="0" xfId="0" applyNumberFormat="1" applyFont="1" applyAlignment="1">
      <alignment horizontal="left"/>
    </xf>
    <xf numFmtId="169" fontId="2" fillId="0" borderId="0" xfId="0" applyNumberFormat="1" applyFont="1" applyAlignment="1">
      <alignment horizontal="center"/>
    </xf>
    <xf numFmtId="166" fontId="2" fillId="0" borderId="0" xfId="0" applyNumberFormat="1" applyFont="1" applyAlignment="1">
      <alignment horizontal="center"/>
    </xf>
    <xf numFmtId="49" fontId="2" fillId="0" borderId="0" xfId="0" applyNumberFormat="1" applyFont="1"/>
    <xf numFmtId="1" fontId="2" fillId="0" borderId="0" xfId="0" applyNumberFormat="1" applyFont="1"/>
    <xf numFmtId="0" fontId="70" fillId="5" borderId="0" xfId="0" applyFont="1" applyFill="1" applyBorder="1" applyAlignment="1" applyProtection="1">
      <alignment horizontal="right"/>
    </xf>
    <xf numFmtId="166" fontId="9" fillId="0" borderId="1" xfId="0" applyNumberFormat="1" applyFont="1" applyBorder="1" applyAlignment="1" applyProtection="1">
      <protection locked="0"/>
    </xf>
    <xf numFmtId="1" fontId="9" fillId="0" borderId="1" xfId="0" applyNumberFormat="1" applyFont="1" applyBorder="1" applyAlignment="1" applyProtection="1">
      <protection locked="0"/>
    </xf>
    <xf numFmtId="0" fontId="51" fillId="7" borderId="0" xfId="0" applyFont="1" applyFill="1" applyAlignment="1">
      <alignment horizontal="center"/>
    </xf>
    <xf numFmtId="0" fontId="51" fillId="0" borderId="0" xfId="0" applyFont="1" applyAlignment="1">
      <alignment horizontal="center"/>
    </xf>
    <xf numFmtId="0" fontId="56" fillId="9" borderId="0" xfId="0" applyFont="1" applyFill="1" applyAlignment="1">
      <alignment horizontal="center" vertical="center"/>
    </xf>
    <xf numFmtId="0" fontId="57" fillId="0" borderId="0" xfId="0" applyFont="1" applyAlignment="1">
      <alignment horizontal="center" vertical="center"/>
    </xf>
    <xf numFmtId="168" fontId="17" fillId="6" borderId="0" xfId="0" applyNumberFormat="1" applyFont="1" applyFill="1" applyAlignment="1" applyProtection="1">
      <alignment horizontal="center" vertical="center"/>
    </xf>
    <xf numFmtId="0" fontId="53" fillId="10" borderId="0" xfId="0" applyFont="1" applyFill="1" applyAlignment="1" applyProtection="1">
      <alignment horizontal="center" vertical="center"/>
    </xf>
    <xf numFmtId="0" fontId="53" fillId="0" borderId="0" xfId="0" applyFont="1" applyAlignment="1">
      <alignment horizontal="center" vertical="center"/>
    </xf>
    <xf numFmtId="0" fontId="18" fillId="0" borderId="10" xfId="1" applyBorder="1" applyAlignment="1" applyProtection="1">
      <protection locked="0"/>
    </xf>
    <xf numFmtId="0" fontId="0" fillId="0" borderId="11" xfId="0" applyBorder="1" applyAlignment="1" applyProtection="1">
      <protection locked="0"/>
    </xf>
    <xf numFmtId="0" fontId="0" fillId="0" borderId="12" xfId="0" applyBorder="1" applyAlignment="1" applyProtection="1">
      <protection locked="0"/>
    </xf>
    <xf numFmtId="1" fontId="27" fillId="0" borderId="3" xfId="0" applyNumberFormat="1" applyFont="1" applyBorder="1" applyAlignment="1" applyProtection="1">
      <alignment vertical="top" wrapText="1" shrinkToFit="1"/>
      <protection locked="0"/>
    </xf>
    <xf numFmtId="1" fontId="27" fillId="0" borderId="7" xfId="0" applyNumberFormat="1" applyFont="1" applyBorder="1" applyAlignment="1" applyProtection="1">
      <alignment vertical="top" wrapText="1" shrinkToFit="1"/>
      <protection locked="0"/>
    </xf>
    <xf numFmtId="1" fontId="27" fillId="0" borderId="4" xfId="0" applyNumberFormat="1" applyFont="1" applyBorder="1" applyAlignment="1" applyProtection="1">
      <alignment vertical="top" wrapText="1" shrinkToFit="1"/>
      <protection locked="0"/>
    </xf>
    <xf numFmtId="0" fontId="2" fillId="0" borderId="8" xfId="0" applyFont="1" applyBorder="1" applyAlignment="1" applyProtection="1">
      <alignment vertical="top" wrapText="1" shrinkToFit="1"/>
      <protection locked="0"/>
    </xf>
    <xf numFmtId="0" fontId="2" fillId="0" borderId="0" xfId="0" applyFont="1" applyAlignment="1" applyProtection="1">
      <alignment vertical="top" wrapText="1" shrinkToFit="1"/>
      <protection locked="0"/>
    </xf>
    <xf numFmtId="0" fontId="2" fillId="0" borderId="9" xfId="0" applyFont="1" applyBorder="1" applyAlignment="1" applyProtection="1">
      <alignment vertical="top" wrapText="1" shrinkToFit="1"/>
      <protection locked="0"/>
    </xf>
    <xf numFmtId="0" fontId="2" fillId="0" borderId="5" xfId="0" applyFont="1" applyBorder="1" applyAlignment="1" applyProtection="1">
      <alignment vertical="top" wrapText="1" shrinkToFit="1"/>
      <protection locked="0"/>
    </xf>
    <xf numFmtId="0" fontId="2" fillId="0" borderId="2" xfId="0" applyFont="1" applyBorder="1" applyAlignment="1" applyProtection="1">
      <alignment vertical="top" wrapText="1" shrinkToFit="1"/>
      <protection locked="0"/>
    </xf>
    <xf numFmtId="0" fontId="2" fillId="0" borderId="6" xfId="0" applyFont="1" applyBorder="1" applyAlignment="1" applyProtection="1">
      <alignment vertical="top" wrapText="1" shrinkToFit="1"/>
      <protection locked="0"/>
    </xf>
    <xf numFmtId="0" fontId="9" fillId="0" borderId="10" xfId="0" applyFont="1" applyBorder="1" applyAlignment="1" applyProtection="1">
      <protection locked="0"/>
    </xf>
    <xf numFmtId="0" fontId="9" fillId="0" borderId="11" xfId="0" applyFont="1" applyBorder="1" applyAlignment="1" applyProtection="1">
      <protection locked="0"/>
    </xf>
    <xf numFmtId="0" fontId="9" fillId="0" borderId="12" xfId="0" applyFont="1" applyBorder="1" applyAlignment="1" applyProtection="1">
      <protection locked="0"/>
    </xf>
    <xf numFmtId="0" fontId="2" fillId="0" borderId="0" xfId="0" applyFont="1" applyAlignment="1" applyProtection="1">
      <alignment vertical="top" wrapText="1" shrinkToFit="1"/>
    </xf>
    <xf numFmtId="0" fontId="1" fillId="0" borderId="0" xfId="0" applyFont="1" applyBorder="1" applyAlignment="1">
      <alignment textRotation="90"/>
    </xf>
    <xf numFmtId="0" fontId="1" fillId="0" borderId="0" xfId="0" applyFont="1" applyBorder="1" applyAlignment="1">
      <alignment horizontal="center" textRotation="90"/>
    </xf>
    <xf numFmtId="49" fontId="37" fillId="0" borderId="0" xfId="0" applyNumberFormat="1" applyFont="1" applyFill="1" applyBorder="1" applyAlignment="1" applyProtection="1">
      <alignment horizontal="center"/>
    </xf>
    <xf numFmtId="0" fontId="0" fillId="0" borderId="0" xfId="0" applyAlignment="1">
      <alignment horizontal="center"/>
    </xf>
    <xf numFmtId="0" fontId="1" fillId="0" borderId="0" xfId="0" applyFont="1" applyFill="1" applyBorder="1" applyAlignment="1">
      <alignment horizontal="center" vertical="center"/>
    </xf>
    <xf numFmtId="0" fontId="0" fillId="0" borderId="0" xfId="0" applyFill="1" applyBorder="1" applyAlignment="1">
      <alignment horizontal="center" vertical="center"/>
    </xf>
    <xf numFmtId="167" fontId="37" fillId="0" borderId="0" xfId="0" applyNumberFormat="1" applyFont="1" applyFill="1" applyBorder="1" applyAlignment="1" applyProtection="1">
      <alignment horizontal="left"/>
    </xf>
    <xf numFmtId="167" fontId="24" fillId="0" borderId="0" xfId="0" applyNumberFormat="1" applyFont="1" applyAlignment="1" applyProtection="1"/>
    <xf numFmtId="1" fontId="27" fillId="0" borderId="7" xfId="0" applyNumberFormat="1" applyFont="1" applyBorder="1" applyAlignment="1" applyProtection="1">
      <alignment horizontal="center" vertical="center" wrapText="1" shrinkToFit="1"/>
    </xf>
    <xf numFmtId="1" fontId="27" fillId="0" borderId="0" xfId="0" applyNumberFormat="1" applyFont="1" applyBorder="1" applyAlignment="1" applyProtection="1">
      <alignment horizontal="center" vertical="center" wrapText="1" shrinkToFit="1"/>
    </xf>
    <xf numFmtId="0" fontId="0" fillId="0" borderId="0" xfId="0" applyAlignment="1">
      <alignment horizontal="center" vertical="center" wrapText="1"/>
    </xf>
    <xf numFmtId="0" fontId="1" fillId="0" borderId="0" xfId="0" applyFont="1" applyAlignment="1" applyProtection="1">
      <alignment horizontal="center" textRotation="90"/>
    </xf>
    <xf numFmtId="0" fontId="0" fillId="0" borderId="2" xfId="0" applyBorder="1" applyAlignment="1" applyProtection="1">
      <alignment horizontal="center"/>
    </xf>
    <xf numFmtId="0" fontId="1" fillId="0" borderId="0" xfId="0" applyFont="1" applyAlignment="1" applyProtection="1">
      <alignment textRotation="90"/>
    </xf>
    <xf numFmtId="0" fontId="0" fillId="0" borderId="2" xfId="0" applyBorder="1" applyAlignment="1" applyProtection="1"/>
  </cellXfs>
  <cellStyles count="2">
    <cellStyle name="Hyperlink" xfId="1" builtinId="8"/>
    <cellStyle name="Standaard" xfId="0" builtinId="0"/>
  </cellStyles>
  <dxfs count="1">
    <dxf>
      <font>
        <b/>
        <i val="0"/>
        <condense val="0"/>
        <extend val="0"/>
        <color indexed="10"/>
      </font>
      <fill>
        <patternFill patternType="solid">
          <bgColor indexed="42"/>
        </patternFill>
      </fill>
    </dxf>
  </dxfs>
  <tableStyles count="0" defaultTableStyle="TableStyleMedium2" defaultPivotStyle="PivotStyleLight16"/>
  <colors>
    <mruColors>
      <color rgb="FF003300"/>
      <color rgb="FFCC3300"/>
      <color rgb="FF4F6228"/>
      <color rgb="FF000080"/>
      <color rgb="FFFFFF99"/>
      <color rgb="FF99FF66"/>
      <color rgb="FFFFCC66"/>
      <color rgb="FFFFDA3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1 dag'!A1"/></Relationships>
</file>

<file path=xl/drawings/_rels/drawing2.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ome!A1"/><Relationship Id="rId5" Type="http://schemas.openxmlformats.org/officeDocument/2006/relationships/image" Target="../media/image5.png"/><Relationship Id="rId4" Type="http://schemas.openxmlformats.org/officeDocument/2006/relationships/image" Target="../media/image4.jpe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4"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14</xdr:col>
      <xdr:colOff>266700</xdr:colOff>
      <xdr:row>0</xdr:row>
      <xdr:rowOff>95250</xdr:rowOff>
    </xdr:from>
    <xdr:to>
      <xdr:col>14</xdr:col>
      <xdr:colOff>466725</xdr:colOff>
      <xdr:row>2</xdr:row>
      <xdr:rowOff>95250</xdr:rowOff>
    </xdr:to>
    <xdr:sp macro="" textlink="">
      <xdr:nvSpPr>
        <xdr:cNvPr id="2" name="PIJL-OMHOOG 1">
          <a:extLst>
            <a:ext uri="{FF2B5EF4-FFF2-40B4-BE49-F238E27FC236}">
              <a16:creationId xmlns:a16="http://schemas.microsoft.com/office/drawing/2014/main" id="{00000000-0008-0000-0000-000002000000}"/>
            </a:ext>
          </a:extLst>
        </xdr:cNvPr>
        <xdr:cNvSpPr/>
      </xdr:nvSpPr>
      <xdr:spPr>
        <a:xfrm>
          <a:off x="8801100" y="95250"/>
          <a:ext cx="200025" cy="32385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xdr:col>
      <xdr:colOff>542925</xdr:colOff>
      <xdr:row>20</xdr:row>
      <xdr:rowOff>0</xdr:rowOff>
    </xdr:from>
    <xdr:to>
      <xdr:col>15</xdr:col>
      <xdr:colOff>581025</xdr:colOff>
      <xdr:row>27</xdr:row>
      <xdr:rowOff>28575</xdr:rowOff>
    </xdr:to>
    <xdr:sp macro="" textlink="">
      <xdr:nvSpPr>
        <xdr:cNvPr id="3" name="Tekstvak 2">
          <a:hlinkClick xmlns:r="http://schemas.openxmlformats.org/officeDocument/2006/relationships" r:id="rId1" tooltip="klik op deze tegel voor 1 dag kanovaren"/>
          <a:extLst>
            <a:ext uri="{FF2B5EF4-FFF2-40B4-BE49-F238E27FC236}">
              <a16:creationId xmlns:a16="http://schemas.microsoft.com/office/drawing/2014/main" id="{00000000-0008-0000-0000-000003000000}"/>
            </a:ext>
          </a:extLst>
        </xdr:cNvPr>
        <xdr:cNvSpPr txBox="1"/>
      </xdr:nvSpPr>
      <xdr:spPr>
        <a:xfrm>
          <a:off x="2371725" y="3400425"/>
          <a:ext cx="7353300" cy="1524000"/>
        </a:xfrm>
        <a:prstGeom prst="rect">
          <a:avLst/>
        </a:prstGeom>
        <a:solidFill>
          <a:schemeClr val="bg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6600">
              <a:solidFill>
                <a:schemeClr val="accent1">
                  <a:lumMod val="60000"/>
                  <a:lumOff val="40000"/>
                </a:schemeClr>
              </a:solidFill>
            </a:rPr>
            <a:t>Kanodagtochten </a:t>
          </a:r>
        </a:p>
      </xdr:txBody>
    </xdr:sp>
    <xdr:clientData/>
  </xdr:twoCellAnchor>
  <xdr:twoCellAnchor>
    <xdr:from>
      <xdr:col>12</xdr:col>
      <xdr:colOff>600075</xdr:colOff>
      <xdr:row>10</xdr:row>
      <xdr:rowOff>76200</xdr:rowOff>
    </xdr:from>
    <xdr:to>
      <xdr:col>14</xdr:col>
      <xdr:colOff>428625</xdr:colOff>
      <xdr:row>18</xdr:row>
      <xdr:rowOff>180975</xdr:rowOff>
    </xdr:to>
    <xdr:cxnSp macro="">
      <xdr:nvCxnSpPr>
        <xdr:cNvPr id="5" name="Rechte verbindingslijn met pijl 4">
          <a:extLst>
            <a:ext uri="{FF2B5EF4-FFF2-40B4-BE49-F238E27FC236}">
              <a16:creationId xmlns:a16="http://schemas.microsoft.com/office/drawing/2014/main" id="{3FC2C564-C233-4B96-A78E-A60387C19567}"/>
            </a:ext>
          </a:extLst>
        </xdr:cNvPr>
        <xdr:cNvCxnSpPr/>
      </xdr:nvCxnSpPr>
      <xdr:spPr>
        <a:xfrm flipH="1">
          <a:off x="7915275" y="1857375"/>
          <a:ext cx="1047750" cy="14001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57</xdr:col>
      <xdr:colOff>542924</xdr:colOff>
      <xdr:row>0</xdr:row>
      <xdr:rowOff>0</xdr:rowOff>
    </xdr:from>
    <xdr:to>
      <xdr:col>71</xdr:col>
      <xdr:colOff>9525</xdr:colOff>
      <xdr:row>120</xdr:row>
      <xdr:rowOff>38100</xdr:rowOff>
    </xdr:to>
    <xdr:sp macro="" textlink="">
      <xdr:nvSpPr>
        <xdr:cNvPr id="2" name="Rechthoek 1">
          <a:extLst>
            <a:ext uri="{FF2B5EF4-FFF2-40B4-BE49-F238E27FC236}">
              <a16:creationId xmlns:a16="http://schemas.microsoft.com/office/drawing/2014/main" id="{00000000-0008-0000-0100-000002000000}"/>
            </a:ext>
          </a:extLst>
        </xdr:cNvPr>
        <xdr:cNvSpPr/>
      </xdr:nvSpPr>
      <xdr:spPr>
        <a:xfrm>
          <a:off x="37214174" y="0"/>
          <a:ext cx="8001001" cy="198596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12</xdr:col>
      <xdr:colOff>819150</xdr:colOff>
      <xdr:row>22</xdr:row>
      <xdr:rowOff>0</xdr:rowOff>
    </xdr:from>
    <xdr:to>
      <xdr:col>17</xdr:col>
      <xdr:colOff>476250</xdr:colOff>
      <xdr:row>28</xdr:row>
      <xdr:rowOff>9525</xdr:rowOff>
    </xdr:to>
    <xdr:pic>
      <xdr:nvPicPr>
        <xdr:cNvPr id="3" name="Afbeelding 2" descr="F:\Actueel\WEBSITE KANO 2017\fotoos offerte\alu kan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20700" y="4105275"/>
          <a:ext cx="3286125" cy="981075"/>
        </a:xfrm>
        <a:prstGeom prst="rect">
          <a:avLst/>
        </a:prstGeom>
        <a:noFill/>
        <a:ln>
          <a:noFill/>
        </a:ln>
      </xdr:spPr>
    </xdr:pic>
    <xdr:clientData/>
  </xdr:twoCellAnchor>
  <xdr:twoCellAnchor editAs="oneCell">
    <xdr:from>
      <xdr:col>3</xdr:col>
      <xdr:colOff>438150</xdr:colOff>
      <xdr:row>38</xdr:row>
      <xdr:rowOff>28574</xdr:rowOff>
    </xdr:from>
    <xdr:to>
      <xdr:col>5</xdr:col>
      <xdr:colOff>295275</xdr:colOff>
      <xdr:row>50</xdr:row>
      <xdr:rowOff>123825</xdr:rowOff>
    </xdr:to>
    <xdr:pic>
      <xdr:nvPicPr>
        <xdr:cNvPr id="4" name="Afbeelding 3" descr="F:\Actueel\WEBSITE KANO 2017\fotoos offerte\bagagezak.jp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0" y="6534149"/>
          <a:ext cx="1076325" cy="2038351"/>
        </a:xfrm>
        <a:prstGeom prst="rect">
          <a:avLst/>
        </a:prstGeom>
        <a:noFill/>
        <a:ln>
          <a:noFill/>
        </a:ln>
      </xdr:spPr>
    </xdr:pic>
    <xdr:clientData/>
  </xdr:twoCellAnchor>
  <xdr:twoCellAnchor editAs="oneCell">
    <xdr:from>
      <xdr:col>7</xdr:col>
      <xdr:colOff>200026</xdr:colOff>
      <xdr:row>38</xdr:row>
      <xdr:rowOff>47626</xdr:rowOff>
    </xdr:from>
    <xdr:to>
      <xdr:col>9</xdr:col>
      <xdr:colOff>409576</xdr:colOff>
      <xdr:row>50</xdr:row>
      <xdr:rowOff>142875</xdr:rowOff>
    </xdr:to>
    <xdr:pic>
      <xdr:nvPicPr>
        <xdr:cNvPr id="5" name="Afbeelding 4" descr="F:\Actueel\WEBSITE KANO 2017\fotoos offerte\ton.jpg">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62526" y="6553201"/>
          <a:ext cx="1428750" cy="2038349"/>
        </a:xfrm>
        <a:prstGeom prst="rect">
          <a:avLst/>
        </a:prstGeom>
        <a:noFill/>
        <a:ln>
          <a:noFill/>
        </a:ln>
      </xdr:spPr>
    </xdr:pic>
    <xdr:clientData/>
  </xdr:twoCellAnchor>
  <xdr:twoCellAnchor editAs="oneCell">
    <xdr:from>
      <xdr:col>12</xdr:col>
      <xdr:colOff>838200</xdr:colOff>
      <xdr:row>36</xdr:row>
      <xdr:rowOff>47624</xdr:rowOff>
    </xdr:from>
    <xdr:to>
      <xdr:col>17</xdr:col>
      <xdr:colOff>457200</xdr:colOff>
      <xdr:row>44</xdr:row>
      <xdr:rowOff>139699</xdr:rowOff>
    </xdr:to>
    <xdr:pic>
      <xdr:nvPicPr>
        <xdr:cNvPr id="11" name="Afbeelding 10" descr="F:\Actueel\WEBSITE KANO 2017\fotoos offerte\recreatie kano.jpg">
          <a:extLst>
            <a:ext uri="{FF2B5EF4-FFF2-40B4-BE49-F238E27FC236}">
              <a16:creationId xmlns:a16="http://schemas.microsoft.com/office/drawing/2014/main" id="{00000000-0008-0000-0100-00000B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239750" y="6515099"/>
          <a:ext cx="3267075" cy="1387475"/>
        </a:xfrm>
        <a:prstGeom prst="rect">
          <a:avLst/>
        </a:prstGeom>
        <a:noFill/>
        <a:ln>
          <a:noFill/>
        </a:ln>
      </xdr:spPr>
    </xdr:pic>
    <xdr:clientData/>
  </xdr:twoCellAnchor>
  <xdr:twoCellAnchor editAs="oneCell">
    <xdr:from>
      <xdr:col>12</xdr:col>
      <xdr:colOff>781050</xdr:colOff>
      <xdr:row>27</xdr:row>
      <xdr:rowOff>76200</xdr:rowOff>
    </xdr:from>
    <xdr:to>
      <xdr:col>17</xdr:col>
      <xdr:colOff>451485</xdr:colOff>
      <xdr:row>36</xdr:row>
      <xdr:rowOff>117475</xdr:rowOff>
    </xdr:to>
    <xdr:pic>
      <xdr:nvPicPr>
        <xdr:cNvPr id="13" name="Afbeelding 12" descr="https://www.westsystem.no/resize.php/x88/files/images/Old%20Town/Saranac%20160/Saranac160_Green_Angle.png">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82600" y="5029200"/>
          <a:ext cx="3299460" cy="1527175"/>
        </a:xfrm>
        <a:prstGeom prst="rect">
          <a:avLst/>
        </a:prstGeom>
        <a:noFill/>
        <a:ln>
          <a:noFill/>
        </a:ln>
      </xdr:spPr>
    </xdr:pic>
    <xdr:clientData/>
  </xdr:twoCellAnchor>
  <xdr:twoCellAnchor>
    <xdr:from>
      <xdr:col>3</xdr:col>
      <xdr:colOff>47624</xdr:colOff>
      <xdr:row>3</xdr:row>
      <xdr:rowOff>133350</xdr:rowOff>
    </xdr:from>
    <xdr:to>
      <xdr:col>4</xdr:col>
      <xdr:colOff>476249</xdr:colOff>
      <xdr:row>6</xdr:row>
      <xdr:rowOff>180975</xdr:rowOff>
    </xdr:to>
    <xdr:sp macro="" textlink="">
      <xdr:nvSpPr>
        <xdr:cNvPr id="15" name="PIJL-LINKS 14">
          <a:hlinkClick xmlns:r="http://schemas.openxmlformats.org/officeDocument/2006/relationships" r:id="rId6" tooltip="Terug naar het begin"/>
          <a:extLst>
            <a:ext uri="{FF2B5EF4-FFF2-40B4-BE49-F238E27FC236}">
              <a16:creationId xmlns:a16="http://schemas.microsoft.com/office/drawing/2014/main" id="{00000000-0008-0000-0100-00000F000000}"/>
            </a:ext>
          </a:extLst>
        </xdr:cNvPr>
        <xdr:cNvSpPr/>
      </xdr:nvSpPr>
      <xdr:spPr>
        <a:xfrm>
          <a:off x="1876424" y="819150"/>
          <a:ext cx="1038225" cy="6000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600">
              <a:solidFill>
                <a:schemeClr val="bg1"/>
              </a:solidFill>
            </a:rPr>
            <a:t>Terug</a:t>
          </a:r>
        </a:p>
      </xdr:txBody>
    </xdr:sp>
    <xdr:clientData/>
  </xdr:twoCellAnchor>
  <xdr:twoCellAnchor editAs="oneCell">
    <xdr:from>
      <xdr:col>12</xdr:col>
      <xdr:colOff>866775</xdr:colOff>
      <xdr:row>46</xdr:row>
      <xdr:rowOff>133350</xdr:rowOff>
    </xdr:from>
    <xdr:to>
      <xdr:col>17</xdr:col>
      <xdr:colOff>445671</xdr:colOff>
      <xdr:row>53</xdr:row>
      <xdr:rowOff>91154</xdr:rowOff>
    </xdr:to>
    <xdr:pic>
      <xdr:nvPicPr>
        <xdr:cNvPr id="7" name="Afbeelding 6">
          <a:extLst>
            <a:ext uri="{FF2B5EF4-FFF2-40B4-BE49-F238E27FC236}">
              <a16:creationId xmlns:a16="http://schemas.microsoft.com/office/drawing/2014/main" id="{632CF7D2-C9EC-466C-A2E5-72A7960A6972}"/>
            </a:ext>
          </a:extLst>
        </xdr:cNvPr>
        <xdr:cNvPicPr>
          <a:picLocks noChangeAspect="1"/>
        </xdr:cNvPicPr>
      </xdr:nvPicPr>
      <xdr:blipFill>
        <a:blip xmlns:r="http://schemas.openxmlformats.org/officeDocument/2006/relationships" r:embed="rId7"/>
        <a:stretch>
          <a:fillRect/>
        </a:stretch>
      </xdr:blipFill>
      <xdr:spPr>
        <a:xfrm>
          <a:off x="13658850" y="9144000"/>
          <a:ext cx="3255546" cy="1091279"/>
        </a:xfrm>
        <a:prstGeom prst="rect">
          <a:avLst/>
        </a:prstGeom>
      </xdr:spPr>
    </xdr:pic>
    <xdr:clientData/>
  </xdr:twoCellAnchor>
  <xdr:twoCellAnchor editAs="oneCell">
    <xdr:from>
      <xdr:col>6</xdr:col>
      <xdr:colOff>495300</xdr:colOff>
      <xdr:row>20</xdr:row>
      <xdr:rowOff>114299</xdr:rowOff>
    </xdr:from>
    <xdr:to>
      <xdr:col>10</xdr:col>
      <xdr:colOff>381000</xdr:colOff>
      <xdr:row>31</xdr:row>
      <xdr:rowOff>19049</xdr:rowOff>
    </xdr:to>
    <xdr:pic>
      <xdr:nvPicPr>
        <xdr:cNvPr id="36" name="Afbeelding 35" descr="F:\KANOVAKANTIE\eig fotoos kanovak\1 (19).JPG">
          <a:extLst>
            <a:ext uri="{FF2B5EF4-FFF2-40B4-BE49-F238E27FC236}">
              <a16:creationId xmlns:a16="http://schemas.microsoft.com/office/drawing/2014/main" id="{3BFD3F0B-26E6-4E2C-913D-3145DDF3861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24100" y="3638549"/>
          <a:ext cx="2324100" cy="1685925"/>
        </a:xfrm>
        <a:prstGeom prst="rect">
          <a:avLst/>
        </a:prstGeom>
        <a:noFill/>
        <a:ln>
          <a:noFill/>
        </a:ln>
      </xdr:spPr>
    </xdr:pic>
    <xdr:clientData/>
  </xdr:twoCellAnchor>
  <xdr:twoCellAnchor editAs="oneCell">
    <xdr:from>
      <xdr:col>24</xdr:col>
      <xdr:colOff>85725</xdr:colOff>
      <xdr:row>1</xdr:row>
      <xdr:rowOff>152400</xdr:rowOff>
    </xdr:from>
    <xdr:to>
      <xdr:col>24</xdr:col>
      <xdr:colOff>347876</xdr:colOff>
      <xdr:row>2</xdr:row>
      <xdr:rowOff>210724</xdr:rowOff>
    </xdr:to>
    <xdr:pic>
      <xdr:nvPicPr>
        <xdr:cNvPr id="8" name="Afbeelding 7">
          <a:extLst>
            <a:ext uri="{FF2B5EF4-FFF2-40B4-BE49-F238E27FC236}">
              <a16:creationId xmlns:a16="http://schemas.microsoft.com/office/drawing/2014/main" id="{789D55AA-5A26-4EDE-B60A-6D5CFEA4AA4A}"/>
            </a:ext>
          </a:extLst>
        </xdr:cNvPr>
        <xdr:cNvPicPr>
          <a:picLocks noChangeAspect="1"/>
        </xdr:cNvPicPr>
      </xdr:nvPicPr>
      <xdr:blipFill>
        <a:blip xmlns:r="http://schemas.openxmlformats.org/officeDocument/2006/relationships" r:embed="rId9"/>
        <a:stretch>
          <a:fillRect/>
        </a:stretch>
      </xdr:blipFill>
      <xdr:spPr>
        <a:xfrm>
          <a:off x="16687800" y="314325"/>
          <a:ext cx="262151" cy="353599"/>
        </a:xfrm>
        <a:prstGeom prst="rect">
          <a:avLst/>
        </a:prstGeom>
      </xdr:spPr>
    </xdr:pic>
    <xdr:clientData/>
  </xdr:twoCellAnchor>
  <xdr:twoCellAnchor editAs="oneCell">
    <xdr:from>
      <xdr:col>2</xdr:col>
      <xdr:colOff>238125</xdr:colOff>
      <xdr:row>1</xdr:row>
      <xdr:rowOff>152400</xdr:rowOff>
    </xdr:from>
    <xdr:to>
      <xdr:col>2</xdr:col>
      <xdr:colOff>500276</xdr:colOff>
      <xdr:row>2</xdr:row>
      <xdr:rowOff>210724</xdr:rowOff>
    </xdr:to>
    <xdr:pic>
      <xdr:nvPicPr>
        <xdr:cNvPr id="9" name="Afbeelding 8">
          <a:extLst>
            <a:ext uri="{FF2B5EF4-FFF2-40B4-BE49-F238E27FC236}">
              <a16:creationId xmlns:a16="http://schemas.microsoft.com/office/drawing/2014/main" id="{4F93F6A2-00F6-41E7-A4D1-430C95656FDC}"/>
            </a:ext>
          </a:extLst>
        </xdr:cNvPr>
        <xdr:cNvPicPr>
          <a:picLocks noChangeAspect="1"/>
        </xdr:cNvPicPr>
      </xdr:nvPicPr>
      <xdr:blipFill>
        <a:blip xmlns:r="http://schemas.openxmlformats.org/officeDocument/2006/relationships" r:embed="rId9"/>
        <a:stretch>
          <a:fillRect/>
        </a:stretch>
      </xdr:blipFill>
      <xdr:spPr>
        <a:xfrm>
          <a:off x="1952625" y="314325"/>
          <a:ext cx="262151" cy="3535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0</xdr:row>
      <xdr:rowOff>95250</xdr:rowOff>
    </xdr:from>
    <xdr:to>
      <xdr:col>2</xdr:col>
      <xdr:colOff>390525</xdr:colOff>
      <xdr:row>9</xdr:row>
      <xdr:rowOff>133350</xdr:rowOff>
    </xdr:to>
    <xdr:sp macro="" textlink="">
      <xdr:nvSpPr>
        <xdr:cNvPr id="6" name="Rectangle 32">
          <a:extLst>
            <a:ext uri="{FF2B5EF4-FFF2-40B4-BE49-F238E27FC236}">
              <a16:creationId xmlns:a16="http://schemas.microsoft.com/office/drawing/2014/main" id="{9952ADFE-1597-4693-965F-F9ED8492FA3A}"/>
            </a:ext>
          </a:extLst>
        </xdr:cNvPr>
        <xdr:cNvSpPr>
          <a:spLocks noChangeArrowheads="1"/>
        </xdr:cNvSpPr>
      </xdr:nvSpPr>
      <xdr:spPr bwMode="auto">
        <a:xfrm>
          <a:off x="37357050" y="95250"/>
          <a:ext cx="1581150" cy="1847850"/>
        </a:xfrm>
        <a:prstGeom prst="rect">
          <a:avLst/>
        </a:prstGeom>
        <a:noFill/>
        <a:ln>
          <a:noFill/>
        </a:ln>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r>
            <a:rPr lang="nl-NL" sz="800" b="0" i="1" u="none" strike="noStrike" baseline="0">
              <a:solidFill>
                <a:srgbClr val="0000FF"/>
              </a:solidFill>
              <a:latin typeface="Times New Roman"/>
              <a:cs typeface="Times New Roman"/>
            </a:rPr>
            <a:t>www.kano-avontuur.nl</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xdr:from>
      <xdr:col>4</xdr:col>
      <xdr:colOff>523875</xdr:colOff>
      <xdr:row>0</xdr:row>
      <xdr:rowOff>47625</xdr:rowOff>
    </xdr:from>
    <xdr:to>
      <xdr:col>10</xdr:col>
      <xdr:colOff>44340</xdr:colOff>
      <xdr:row>9</xdr:row>
      <xdr:rowOff>58792</xdr:rowOff>
    </xdr:to>
    <xdr:sp macro="" textlink="">
      <xdr:nvSpPr>
        <xdr:cNvPr id="7" name="Text Box 35">
          <a:extLst>
            <a:ext uri="{FF2B5EF4-FFF2-40B4-BE49-F238E27FC236}">
              <a16:creationId xmlns:a16="http://schemas.microsoft.com/office/drawing/2014/main" id="{32EE6B9A-FF46-4ED0-B060-3756F50EFB65}"/>
            </a:ext>
          </a:extLst>
        </xdr:cNvPr>
        <xdr:cNvSpPr txBox="1">
          <a:spLocks noChangeArrowheads="1"/>
        </xdr:cNvSpPr>
      </xdr:nvSpPr>
      <xdr:spPr bwMode="auto">
        <a:xfrm>
          <a:off x="3228975" y="47625"/>
          <a:ext cx="3139965" cy="1468492"/>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IBAN: NL11 ASNB 0707 3372 83</a:t>
          </a:r>
        </a:p>
        <a:p>
          <a:pPr algn="r" rtl="0">
            <a:defRPr sz="1000"/>
          </a:pPr>
          <a:r>
            <a:rPr lang="nl-NL" sz="800" b="0" i="1" u="none" strike="noStrike" baseline="0">
              <a:solidFill>
                <a:srgbClr val="000000"/>
              </a:solidFill>
              <a:latin typeface="Times New Roman"/>
              <a:cs typeface="Times New Roman"/>
            </a:rPr>
            <a:t>t.n.v. B en/of C Meijer</a:t>
          </a:r>
          <a:endParaRPr lang="nl-NL" sz="1200" b="0" i="1" u="none" strike="noStrike" baseline="0">
            <a:solidFill>
              <a:srgbClr val="800000"/>
            </a:solidFill>
            <a:latin typeface="Monotype Corsiva"/>
            <a:cs typeface="Times New Roman"/>
          </a:endParaRPr>
        </a:p>
        <a:p>
          <a:pPr algn="r" rtl="0">
            <a:defRPr sz="1000"/>
          </a:pPr>
          <a:endParaRPr lang="nl-NL" sz="1200" b="0" i="1" u="none" strike="noStrike" baseline="0">
            <a:solidFill>
              <a:srgbClr val="800000"/>
            </a:solidFill>
            <a:latin typeface="Monotype Corsiva"/>
            <a:cs typeface="Times New Roman"/>
          </a:endParaRP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0</xdr:col>
      <xdr:colOff>38100</xdr:colOff>
      <xdr:row>61</xdr:row>
      <xdr:rowOff>76201</xdr:rowOff>
    </xdr:from>
    <xdr:to>
      <xdr:col>2</xdr:col>
      <xdr:colOff>276225</xdr:colOff>
      <xdr:row>69</xdr:row>
      <xdr:rowOff>1</xdr:rowOff>
    </xdr:to>
    <xdr:sp macro="" textlink="">
      <xdr:nvSpPr>
        <xdr:cNvPr id="8" name="Rectangle 38">
          <a:extLst>
            <a:ext uri="{FF2B5EF4-FFF2-40B4-BE49-F238E27FC236}">
              <a16:creationId xmlns:a16="http://schemas.microsoft.com/office/drawing/2014/main" id="{46DAF54D-CE95-4C62-8423-08F627558FD7}"/>
            </a:ext>
          </a:extLst>
        </xdr:cNvPr>
        <xdr:cNvSpPr>
          <a:spLocks noChangeArrowheads="1"/>
        </xdr:cNvSpPr>
      </xdr:nvSpPr>
      <xdr:spPr bwMode="auto">
        <a:xfrm>
          <a:off x="38100" y="10725151"/>
          <a:ext cx="150495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33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a:p>
          <a:pPr algn="l" rtl="0">
            <a:defRPr sz="1000"/>
          </a:pPr>
          <a:r>
            <a:rPr lang="nl-NL" sz="800" b="0" i="1" u="none" strike="noStrike" baseline="0">
              <a:solidFill>
                <a:srgbClr val="0000FF"/>
              </a:solidFill>
              <a:latin typeface="Times New Roman"/>
              <a:cs typeface="Times New Roman"/>
            </a:rPr>
            <a:t>www.waddenhoeve.com</a:t>
          </a:r>
        </a:p>
        <a:p>
          <a:pPr algn="l" rtl="0">
            <a:defRPr sz="1000"/>
          </a:pPr>
          <a:endParaRPr lang="nl-NL" sz="800" b="0" i="1" u="none" strike="noStrike" baseline="0">
            <a:solidFill>
              <a:srgbClr val="0000FF"/>
            </a:solidFill>
            <a:latin typeface="Times New Roman"/>
            <a:cs typeface="Times New Roman"/>
          </a:endParaRPr>
        </a:p>
      </xdr:txBody>
    </xdr:sp>
    <xdr:clientData/>
  </xdr:twoCellAnchor>
  <xdr:twoCellAnchor editAs="oneCell">
    <xdr:from>
      <xdr:col>2</xdr:col>
      <xdr:colOff>209550</xdr:colOff>
      <xdr:row>61</xdr:row>
      <xdr:rowOff>47625</xdr:rowOff>
    </xdr:from>
    <xdr:to>
      <xdr:col>6</xdr:col>
      <xdr:colOff>133350</xdr:colOff>
      <xdr:row>68</xdr:row>
      <xdr:rowOff>66674</xdr:rowOff>
    </xdr:to>
    <xdr:pic>
      <xdr:nvPicPr>
        <xdr:cNvPr id="9" name="Picture 40" descr="foto anjo">
          <a:extLst>
            <a:ext uri="{FF2B5EF4-FFF2-40B4-BE49-F238E27FC236}">
              <a16:creationId xmlns:a16="http://schemas.microsoft.com/office/drawing/2014/main" id="{29B8FFF0-104F-42F6-8430-83E3A0C451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 y="10696575"/>
          <a:ext cx="2762250" cy="1152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99172</xdr:colOff>
      <xdr:row>200</xdr:row>
      <xdr:rowOff>128687</xdr:rowOff>
    </xdr:from>
    <xdr:to>
      <xdr:col>3</xdr:col>
      <xdr:colOff>194422</xdr:colOff>
      <xdr:row>210</xdr:row>
      <xdr:rowOff>22411</xdr:rowOff>
    </xdr:to>
    <xdr:pic>
      <xdr:nvPicPr>
        <xdr:cNvPr id="11" name="Afbeelding 7" descr="sluis">
          <a:extLst>
            <a:ext uri="{FF2B5EF4-FFF2-40B4-BE49-F238E27FC236}">
              <a16:creationId xmlns:a16="http://schemas.microsoft.com/office/drawing/2014/main" id="{CE998835-671C-44A8-8361-EDF82FF6AE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380022" y="33904337"/>
          <a:ext cx="2181225" cy="1512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81803</xdr:colOff>
      <xdr:row>215</xdr:row>
      <xdr:rowOff>9448</xdr:rowOff>
    </xdr:from>
    <xdr:to>
      <xdr:col>9</xdr:col>
      <xdr:colOff>324971</xdr:colOff>
      <xdr:row>242</xdr:row>
      <xdr:rowOff>123263</xdr:rowOff>
    </xdr:to>
    <xdr:pic>
      <xdr:nvPicPr>
        <xdr:cNvPr id="12" name="Afbeelding 10" descr="route met pjil">
          <a:extLst>
            <a:ext uri="{FF2B5EF4-FFF2-40B4-BE49-F238E27FC236}">
              <a16:creationId xmlns:a16="http://schemas.microsoft.com/office/drawing/2014/main" id="{4D0D2359-5607-4557-9564-80F46232DC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362653" y="36213973"/>
          <a:ext cx="5939118" cy="448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376517</xdr:colOff>
      <xdr:row>201</xdr:row>
      <xdr:rowOff>80104</xdr:rowOff>
    </xdr:from>
    <xdr:to>
      <xdr:col>8</xdr:col>
      <xdr:colOff>557493</xdr:colOff>
      <xdr:row>214</xdr:row>
      <xdr:rowOff>44823</xdr:rowOff>
    </xdr:to>
    <xdr:pic>
      <xdr:nvPicPr>
        <xdr:cNvPr id="13" name="Afbeelding 9" descr="Voortknt Brderij">
          <a:extLst>
            <a:ext uri="{FF2B5EF4-FFF2-40B4-BE49-F238E27FC236}">
              <a16:creationId xmlns:a16="http://schemas.microsoft.com/office/drawing/2014/main" id="{AF0BD50A-076E-4EE1-9CC3-353AB523B1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62467" y="34017679"/>
          <a:ext cx="2438401" cy="2069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657224</xdr:colOff>
      <xdr:row>61</xdr:row>
      <xdr:rowOff>80471</xdr:rowOff>
    </xdr:from>
    <xdr:to>
      <xdr:col>9</xdr:col>
      <xdr:colOff>546208</xdr:colOff>
      <xdr:row>67</xdr:row>
      <xdr:rowOff>19051</xdr:rowOff>
    </xdr:to>
    <xdr:sp macro="" textlink="">
      <xdr:nvSpPr>
        <xdr:cNvPr id="22" name="Text Box 35">
          <a:extLst>
            <a:ext uri="{FF2B5EF4-FFF2-40B4-BE49-F238E27FC236}">
              <a16:creationId xmlns:a16="http://schemas.microsoft.com/office/drawing/2014/main" id="{2E171A0A-9BF7-4482-A509-07FEEAC4D22B}"/>
            </a:ext>
          </a:extLst>
        </xdr:cNvPr>
        <xdr:cNvSpPr txBox="1">
          <a:spLocks noChangeArrowheads="1"/>
        </xdr:cNvSpPr>
      </xdr:nvSpPr>
      <xdr:spPr bwMode="auto">
        <a:xfrm>
          <a:off x="4000499" y="10729421"/>
          <a:ext cx="2241659" cy="910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IBAN: NL11 ASNB 0707 3372 83</a:t>
          </a:r>
        </a:p>
        <a:p>
          <a:pPr algn="r" rtl="0">
            <a:defRPr sz="1000"/>
          </a:pPr>
          <a:r>
            <a:rPr lang="nl-NL" sz="800" b="0" i="1" u="none" strike="noStrike" baseline="0">
              <a:solidFill>
                <a:srgbClr val="000000"/>
              </a:solidFill>
              <a:latin typeface="Times New Roman"/>
              <a:cs typeface="Times New Roman"/>
            </a:rPr>
            <a:t>t.n.v. B en/of C Meijer</a:t>
          </a:r>
          <a:endParaRPr lang="nl-NL" sz="1200" b="0" i="1" u="none" strike="noStrike" baseline="0">
            <a:solidFill>
              <a:srgbClr val="800000"/>
            </a:solidFill>
            <a:latin typeface="Monotype Corsiva"/>
            <a:cs typeface="Times New Roman"/>
          </a:endParaRPr>
        </a:p>
        <a:p>
          <a:pPr algn="r" rtl="0">
            <a:defRPr sz="1000"/>
          </a:pPr>
          <a:endParaRPr lang="nl-NL" sz="1200" b="0" i="1" u="none" strike="noStrike" baseline="0">
            <a:solidFill>
              <a:srgbClr val="800000"/>
            </a:solidFill>
            <a:latin typeface="Monotype Corsiva"/>
            <a:cs typeface="Times New Roman"/>
          </a:endParaRP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twoCellAnchor>
    <xdr:from>
      <xdr:col>0</xdr:col>
      <xdr:colOff>99172</xdr:colOff>
      <xdr:row>200</xdr:row>
      <xdr:rowOff>128687</xdr:rowOff>
    </xdr:from>
    <xdr:to>
      <xdr:col>3</xdr:col>
      <xdr:colOff>194422</xdr:colOff>
      <xdr:row>210</xdr:row>
      <xdr:rowOff>22411</xdr:rowOff>
    </xdr:to>
    <xdr:pic>
      <xdr:nvPicPr>
        <xdr:cNvPr id="23" name="Afbeelding 7" descr="sluis">
          <a:extLst>
            <a:ext uri="{FF2B5EF4-FFF2-40B4-BE49-F238E27FC236}">
              <a16:creationId xmlns:a16="http://schemas.microsoft.com/office/drawing/2014/main" id="{3703C587-DA8A-4300-85FC-E0BE8EAC5D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380022" y="32713712"/>
          <a:ext cx="1924050" cy="1512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81803</xdr:colOff>
      <xdr:row>215</xdr:row>
      <xdr:rowOff>9448</xdr:rowOff>
    </xdr:from>
    <xdr:to>
      <xdr:col>9</xdr:col>
      <xdr:colOff>324971</xdr:colOff>
      <xdr:row>242</xdr:row>
      <xdr:rowOff>123263</xdr:rowOff>
    </xdr:to>
    <xdr:pic>
      <xdr:nvPicPr>
        <xdr:cNvPr id="24" name="Afbeelding 10" descr="route met pjil">
          <a:extLst>
            <a:ext uri="{FF2B5EF4-FFF2-40B4-BE49-F238E27FC236}">
              <a16:creationId xmlns:a16="http://schemas.microsoft.com/office/drawing/2014/main" id="{9FD7040A-0F1B-474D-B336-F506A6DE4D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362653" y="35023348"/>
          <a:ext cx="5729568" cy="4485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190501</xdr:colOff>
      <xdr:row>201</xdr:row>
      <xdr:rowOff>80104</xdr:rowOff>
    </xdr:from>
    <xdr:to>
      <xdr:col>8</xdr:col>
      <xdr:colOff>685800</xdr:colOff>
      <xdr:row>214</xdr:row>
      <xdr:rowOff>44823</xdr:rowOff>
    </xdr:to>
    <xdr:pic>
      <xdr:nvPicPr>
        <xdr:cNvPr id="25" name="Afbeelding 9" descr="Voortknt Brderij">
          <a:extLst>
            <a:ext uri="{FF2B5EF4-FFF2-40B4-BE49-F238E27FC236}">
              <a16:creationId xmlns:a16="http://schemas.microsoft.com/office/drawing/2014/main" id="{E4C23D55-9101-4EBC-A6DF-19562A84603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95601" y="34008154"/>
          <a:ext cx="2752724" cy="2069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260488</xdr:colOff>
      <xdr:row>0</xdr:row>
      <xdr:rowOff>198783</xdr:rowOff>
    </xdr:from>
    <xdr:to>
      <xdr:col>21</xdr:col>
      <xdr:colOff>289063</xdr:colOff>
      <xdr:row>10</xdr:row>
      <xdr:rowOff>137906</xdr:rowOff>
    </xdr:to>
    <xdr:sp macro="" textlink="">
      <xdr:nvSpPr>
        <xdr:cNvPr id="2" name="Rechthoek 1">
          <a:extLst>
            <a:ext uri="{FF2B5EF4-FFF2-40B4-BE49-F238E27FC236}">
              <a16:creationId xmlns:a16="http://schemas.microsoft.com/office/drawing/2014/main" id="{39B28E9B-4607-4515-8AD5-1E1D4C63DD34}"/>
            </a:ext>
          </a:extLst>
        </xdr:cNvPr>
        <xdr:cNvSpPr/>
      </xdr:nvSpPr>
      <xdr:spPr>
        <a:xfrm>
          <a:off x="6911423" y="198783"/>
          <a:ext cx="3706053" cy="172816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Op</a:t>
          </a:r>
          <a:r>
            <a:rPr lang="nl-NL" sz="1100" baseline="0"/>
            <a:t> deze pagina zie je welke materialen je besteld hebt.  Controleer dit svp en wijzig zonodig op het bestelblad.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44</xdr:col>
      <xdr:colOff>33130</xdr:colOff>
      <xdr:row>15</xdr:row>
      <xdr:rowOff>111816</xdr:rowOff>
    </xdr:to>
    <xdr:sp macro="" textlink="">
      <xdr:nvSpPr>
        <xdr:cNvPr id="3" name="Rechthoek 2">
          <a:extLst>
            <a:ext uri="{FF2B5EF4-FFF2-40B4-BE49-F238E27FC236}">
              <a16:creationId xmlns:a16="http://schemas.microsoft.com/office/drawing/2014/main" id="{5792C146-63CD-494B-B2CE-F3DBA45DD6E6}"/>
            </a:ext>
          </a:extLst>
        </xdr:cNvPr>
        <xdr:cNvSpPr/>
      </xdr:nvSpPr>
      <xdr:spPr>
        <a:xfrm>
          <a:off x="0" y="0"/>
          <a:ext cx="21235780" cy="260736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19049</xdr:colOff>
      <xdr:row>0</xdr:row>
      <xdr:rowOff>0</xdr:rowOff>
    </xdr:from>
    <xdr:to>
      <xdr:col>29</xdr:col>
      <xdr:colOff>893025</xdr:colOff>
      <xdr:row>60</xdr:row>
      <xdr:rowOff>152400</xdr:rowOff>
    </xdr:to>
    <xdr:pic>
      <xdr:nvPicPr>
        <xdr:cNvPr id="53" name="Afbeelding 52">
          <a:extLst>
            <a:ext uri="{FF2B5EF4-FFF2-40B4-BE49-F238E27FC236}">
              <a16:creationId xmlns:a16="http://schemas.microsoft.com/office/drawing/2014/main" id="{95525FC5-56DC-40D8-BC1C-1135B998056A}"/>
            </a:ext>
          </a:extLst>
        </xdr:cNvPr>
        <xdr:cNvPicPr>
          <a:picLocks noChangeAspect="1"/>
        </xdr:cNvPicPr>
      </xdr:nvPicPr>
      <xdr:blipFill>
        <a:blip xmlns:r="http://schemas.openxmlformats.org/officeDocument/2006/relationships" r:embed="rId1"/>
        <a:stretch>
          <a:fillRect/>
        </a:stretch>
      </xdr:blipFill>
      <xdr:spPr>
        <a:xfrm>
          <a:off x="6886574" y="0"/>
          <a:ext cx="6846151" cy="9867900"/>
        </a:xfrm>
        <a:prstGeom prst="rect">
          <a:avLst/>
        </a:prstGeom>
      </xdr:spPr>
    </xdr:pic>
    <xdr:clientData/>
  </xdr:twoCellAnchor>
  <xdr:twoCellAnchor editAs="oneCell">
    <xdr:from>
      <xdr:col>9</xdr:col>
      <xdr:colOff>19050</xdr:colOff>
      <xdr:row>4</xdr:row>
      <xdr:rowOff>19050</xdr:rowOff>
    </xdr:from>
    <xdr:to>
      <xdr:col>19</xdr:col>
      <xdr:colOff>594230</xdr:colOff>
      <xdr:row>52</xdr:row>
      <xdr:rowOff>114300</xdr:rowOff>
    </xdr:to>
    <xdr:pic>
      <xdr:nvPicPr>
        <xdr:cNvPr id="55" name="Afbeelding 54">
          <a:extLst>
            <a:ext uri="{FF2B5EF4-FFF2-40B4-BE49-F238E27FC236}">
              <a16:creationId xmlns:a16="http://schemas.microsoft.com/office/drawing/2014/main" id="{377C14AC-91E0-461C-B1CD-2EA208E04A31}"/>
            </a:ext>
          </a:extLst>
        </xdr:cNvPr>
        <xdr:cNvPicPr>
          <a:picLocks noChangeAspect="1"/>
        </xdr:cNvPicPr>
      </xdr:nvPicPr>
      <xdr:blipFill>
        <a:blip xmlns:r="http://schemas.openxmlformats.org/officeDocument/2006/relationships" r:embed="rId2"/>
        <a:stretch>
          <a:fillRect/>
        </a:stretch>
      </xdr:blipFill>
      <xdr:spPr>
        <a:xfrm>
          <a:off x="6886575" y="666750"/>
          <a:ext cx="6833105" cy="7867650"/>
        </a:xfrm>
        <a:prstGeom prst="rect">
          <a:avLst/>
        </a:prstGeom>
      </xdr:spPr>
    </xdr:pic>
    <xdr:clientData/>
  </xdr:twoCellAnchor>
  <xdr:twoCellAnchor>
    <xdr:from>
      <xdr:col>0</xdr:col>
      <xdr:colOff>479977</xdr:colOff>
      <xdr:row>3</xdr:row>
      <xdr:rowOff>51768</xdr:rowOff>
    </xdr:from>
    <xdr:to>
      <xdr:col>8</xdr:col>
      <xdr:colOff>79513</xdr:colOff>
      <xdr:row>42</xdr:row>
      <xdr:rowOff>150746</xdr:rowOff>
    </xdr:to>
    <xdr:pic>
      <xdr:nvPicPr>
        <xdr:cNvPr id="8" name="Afbeelding 7">
          <a:extLst>
            <a:ext uri="{FF2B5EF4-FFF2-40B4-BE49-F238E27FC236}">
              <a16:creationId xmlns:a16="http://schemas.microsoft.com/office/drawing/2014/main" id="{50D0FA7B-CDAF-4863-A032-BD7A85F42F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433" b="18431"/>
        <a:stretch>
          <a:fillRect/>
        </a:stretch>
      </xdr:blipFill>
      <xdr:spPr bwMode="auto">
        <a:xfrm>
          <a:off x="479977" y="548725"/>
          <a:ext cx="5753514" cy="6559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477173</xdr:colOff>
      <xdr:row>4</xdr:row>
      <xdr:rowOff>47164</xdr:rowOff>
    </xdr:from>
    <xdr:to>
      <xdr:col>5</xdr:col>
      <xdr:colOff>189179</xdr:colOff>
      <xdr:row>5</xdr:row>
      <xdr:rowOff>142113</xdr:rowOff>
    </xdr:to>
    <xdr:pic>
      <xdr:nvPicPr>
        <xdr:cNvPr id="9" name="Picture 80">
          <a:extLst>
            <a:ext uri="{FF2B5EF4-FFF2-40B4-BE49-F238E27FC236}">
              <a16:creationId xmlns:a16="http://schemas.microsoft.com/office/drawing/2014/main" id="{EC68E2F2-90B7-42C1-9926-28BF1CE21AD6}"/>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73651" y="709773"/>
          <a:ext cx="324919" cy="260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1273342</xdr:colOff>
      <xdr:row>24</xdr:row>
      <xdr:rowOff>80145</xdr:rowOff>
    </xdr:from>
    <xdr:to>
      <xdr:col>5</xdr:col>
      <xdr:colOff>174385</xdr:colOff>
      <xdr:row>25</xdr:row>
      <xdr:rowOff>156302</xdr:rowOff>
    </xdr:to>
    <xdr:sp macro="" textlink="">
      <xdr:nvSpPr>
        <xdr:cNvPr id="11" name="Ovaal 10">
          <a:extLst>
            <a:ext uri="{FF2B5EF4-FFF2-40B4-BE49-F238E27FC236}">
              <a16:creationId xmlns:a16="http://schemas.microsoft.com/office/drawing/2014/main" id="{59B9AAAB-EF94-4959-B656-D01523DDCA9D}"/>
            </a:ext>
          </a:extLst>
        </xdr:cNvPr>
        <xdr:cNvSpPr/>
      </xdr:nvSpPr>
      <xdr:spPr>
        <a:xfrm rot="752505" flipH="1">
          <a:off x="2499168" y="4055797"/>
          <a:ext cx="1584608" cy="241809"/>
        </a:xfrm>
        <a:prstGeom prst="ellipse">
          <a:avLst/>
        </a:prstGeom>
        <a:noFill/>
        <a:ln w="15875">
          <a:solidFill>
            <a:srgbClr val="0033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30</xdr:col>
      <xdr:colOff>49696</xdr:colOff>
      <xdr:row>0</xdr:row>
      <xdr:rowOff>24848</xdr:rowOff>
    </xdr:from>
    <xdr:to>
      <xdr:col>39</xdr:col>
      <xdr:colOff>596348</xdr:colOff>
      <xdr:row>65</xdr:row>
      <xdr:rowOff>115957</xdr:rowOff>
    </xdr:to>
    <xdr:sp macro="" textlink="">
      <xdr:nvSpPr>
        <xdr:cNvPr id="18434" name="Tekstvak 1">
          <a:extLst>
            <a:ext uri="{FF2B5EF4-FFF2-40B4-BE49-F238E27FC236}">
              <a16:creationId xmlns:a16="http://schemas.microsoft.com/office/drawing/2014/main" id="{D9514F4C-428D-4295-B98D-E68A52A86B6B}"/>
            </a:ext>
          </a:extLst>
        </xdr:cNvPr>
        <xdr:cNvSpPr txBox="1">
          <a:spLocks noChangeArrowheads="1"/>
        </xdr:cNvSpPr>
      </xdr:nvSpPr>
      <xdr:spPr bwMode="auto">
        <a:xfrm>
          <a:off x="20698239" y="24848"/>
          <a:ext cx="6775174" cy="1085850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nl-NL" sz="1100" b="1" i="0" u="none" strike="noStrike" baseline="0">
              <a:solidFill>
                <a:srgbClr val="000000"/>
              </a:solidFill>
              <a:latin typeface="Calibri"/>
              <a:cs typeface="Calibri"/>
            </a:rPr>
            <a:t>Recepten kampvuurkoken</a:t>
          </a:r>
        </a:p>
        <a:p>
          <a:pPr algn="l" rtl="0">
            <a:defRPr sz="1000"/>
          </a:pPr>
          <a:endParaRPr lang="nl-NL" sz="1100" b="1" i="0" u="none" strike="noStrike" baseline="0">
            <a:solidFill>
              <a:srgbClr val="000000"/>
            </a:solidFill>
            <a:latin typeface="Calibri"/>
            <a:cs typeface="Calibri"/>
          </a:endParaRPr>
        </a:p>
        <a:p>
          <a:pPr algn="l" rtl="0">
            <a:defRPr sz="1000"/>
          </a:pPr>
          <a:r>
            <a:rPr lang="nl-NL" sz="1000" b="1" i="0" u="none" strike="noStrike" baseline="0">
              <a:solidFill>
                <a:srgbClr val="000000"/>
              </a:solidFill>
              <a:latin typeface="Calibri"/>
              <a:cs typeface="Calibri"/>
            </a:rPr>
            <a:t>1)Stoofpot</a:t>
          </a:r>
        </a:p>
        <a:p>
          <a:pPr algn="l" rtl="0">
            <a:defRPr sz="1000"/>
          </a:pPr>
          <a:r>
            <a:rPr lang="nl-NL" sz="1000" b="0" i="0" u="none" strike="noStrike" baseline="0">
              <a:solidFill>
                <a:srgbClr val="000000"/>
              </a:solidFill>
              <a:latin typeface="Calibri"/>
              <a:cs typeface="Calibri"/>
            </a:rPr>
            <a:t>Dit recept voor koken van een stoofpot op een houtvuur is universeel. Dat wil zeggen dat je er iedere dag voor kunt kiezen om andere ingrediënten te gebruiken, waardoor je niet alle dagen hetzelfde hoeft te eten.</a:t>
          </a:r>
        </a:p>
        <a:p>
          <a:pPr algn="l" rtl="0">
            <a:defRPr sz="1000"/>
          </a:pPr>
          <a:endParaRPr lang="nl-NL" sz="1000" b="0" i="0" u="none" strike="noStrike" baseline="0">
            <a:solidFill>
              <a:srgbClr val="000000"/>
            </a:solidFill>
            <a:latin typeface="Calibri"/>
            <a:cs typeface="Calibri"/>
          </a:endParaRPr>
        </a:p>
        <a:p>
          <a:pPr algn="l" rtl="0">
            <a:defRPr sz="1000"/>
          </a:pPr>
          <a:r>
            <a:rPr lang="nl-NL" sz="1000" b="0" i="0" u="none" strike="noStrike" baseline="0">
              <a:solidFill>
                <a:srgbClr val="000000"/>
              </a:solidFill>
              <a:latin typeface="Calibri"/>
              <a:cs typeface="Calibri"/>
            </a:rPr>
            <a:t>Ingrediënten:</a:t>
          </a:r>
        </a:p>
        <a:p>
          <a:pPr algn="l" rtl="0">
            <a:defRPr sz="1000"/>
          </a:pPr>
          <a:r>
            <a:rPr lang="nl-NL" sz="1000" b="0" i="0" u="none" strike="noStrike" baseline="0">
              <a:solidFill>
                <a:srgbClr val="000000"/>
              </a:solidFill>
              <a:latin typeface="Calibri"/>
              <a:cs typeface="Calibri"/>
            </a:rPr>
            <a:t>- Vlees, vleeswaren of vleesvervanger</a:t>
          </a:r>
        </a:p>
        <a:p>
          <a:pPr algn="l" rtl="0">
            <a:defRPr sz="1000"/>
          </a:pPr>
          <a:r>
            <a:rPr lang="nl-NL" sz="1000" b="0" i="0" u="none" strike="noStrike" baseline="0">
              <a:solidFill>
                <a:srgbClr val="000000"/>
              </a:solidFill>
              <a:latin typeface="Calibri"/>
              <a:cs typeface="Calibri"/>
            </a:rPr>
            <a:t>- Aardappelen (in de schil)</a:t>
          </a:r>
        </a:p>
        <a:p>
          <a:pPr algn="l" rtl="0">
            <a:defRPr sz="1000"/>
          </a:pPr>
          <a:r>
            <a:rPr lang="nl-NL" sz="1000" b="0" i="0" u="none" strike="noStrike" baseline="0">
              <a:solidFill>
                <a:srgbClr val="000000"/>
              </a:solidFill>
              <a:latin typeface="Calibri"/>
              <a:cs typeface="Calibri"/>
            </a:rPr>
            <a:t>- Verse groenten, ongesneden, bijvoorbeeld bloemkool, broccoli, wortel, sperzieboontjes, etc.</a:t>
          </a:r>
        </a:p>
        <a:p>
          <a:pPr algn="l" rtl="0">
            <a:defRPr sz="1000"/>
          </a:pPr>
          <a:r>
            <a:rPr lang="nl-NL" sz="1000" b="0" i="0" u="none" strike="noStrike" baseline="0">
              <a:solidFill>
                <a:srgbClr val="000000"/>
              </a:solidFill>
              <a:latin typeface="Calibri"/>
              <a:cs typeface="Calibri"/>
            </a:rPr>
            <a:t>- evt. paprika, champignons, uien</a:t>
          </a:r>
        </a:p>
        <a:p>
          <a:pPr algn="l" rtl="0">
            <a:defRPr sz="1000"/>
          </a:pPr>
          <a:r>
            <a:rPr lang="nl-NL" sz="1000" b="0" i="0" u="none" strike="noStrike" baseline="0">
              <a:solidFill>
                <a:srgbClr val="000000"/>
              </a:solidFill>
              <a:latin typeface="Calibri"/>
              <a:cs typeface="Calibri"/>
            </a:rPr>
            <a:t>- bak of braadboter / margarine</a:t>
          </a:r>
        </a:p>
        <a:p>
          <a:pPr algn="l" rtl="0">
            <a:defRPr sz="1000"/>
          </a:pPr>
          <a:r>
            <a:rPr lang="nl-NL" sz="1000" b="0" i="0" u="none" strike="noStrike" baseline="0">
              <a:solidFill>
                <a:srgbClr val="000000"/>
              </a:solidFill>
              <a:latin typeface="Calibri"/>
              <a:cs typeface="Calibri"/>
            </a:rPr>
            <a:t>- water</a:t>
          </a:r>
        </a:p>
        <a:p>
          <a:pPr algn="l" rtl="0">
            <a:defRPr sz="1000"/>
          </a:pPr>
          <a:endParaRPr lang="nl-NL" sz="1000" b="0" i="0" u="none" strike="noStrike" baseline="0">
            <a:solidFill>
              <a:srgbClr val="000000"/>
            </a:solidFill>
            <a:latin typeface="Calibri"/>
            <a:cs typeface="Calibri"/>
          </a:endParaRPr>
        </a:p>
        <a:p>
          <a:pPr algn="l" rtl="0">
            <a:defRPr sz="1000"/>
          </a:pPr>
          <a:r>
            <a:rPr lang="nl-NL" sz="1000" b="0" i="0" u="none" strike="noStrike" baseline="0">
              <a:solidFill>
                <a:srgbClr val="000000"/>
              </a:solidFill>
              <a:latin typeface="Calibri"/>
              <a:cs typeface="Calibri"/>
            </a:rPr>
            <a:t>Werkwijze: Snij het vlees, de vleeswaren of vervangers in blokjes, doe ruimt boter onder in de pan en doe de blokjes hier boven op. Snij de overige ingrediënten eveneens in blokjes en doe die bovenop de vlees(vervangers). Laat de aardappelen gewoon in de schil, was die wel even van tevoren. Het is lekkerder om de uienringen eerst op de vlees(vervanger) te leggen en daarbovenop de overige groenten. Bedenk dat je de steel van de broccoli ook prima kunt eten. Die hoeft dus niet weggegooid. </a:t>
          </a:r>
        </a:p>
        <a:p>
          <a:pPr algn="l" rtl="0">
            <a:defRPr sz="1000"/>
          </a:pPr>
          <a:endParaRPr lang="nl-NL" sz="1000" b="0" i="0" u="none" strike="noStrike" baseline="0">
            <a:solidFill>
              <a:srgbClr val="000000"/>
            </a:solidFill>
            <a:latin typeface="Calibri"/>
            <a:cs typeface="Calibri"/>
          </a:endParaRPr>
        </a:p>
        <a:p>
          <a:pPr algn="l" rtl="0">
            <a:defRPr sz="1000"/>
          </a:pPr>
          <a:r>
            <a:rPr lang="nl-NL" sz="1000" b="0" i="0" u="none" strike="noStrike" baseline="0">
              <a:solidFill>
                <a:srgbClr val="000000"/>
              </a:solidFill>
              <a:latin typeface="Calibri"/>
              <a:cs typeface="Calibri"/>
            </a:rPr>
            <a:t>Hang de pan met de deksel er op</a:t>
          </a:r>
          <a:r>
            <a:rPr lang="nl-NL" sz="1000" b="0" i="0" u="none" strike="noStrike" baseline="0">
              <a:solidFill>
                <a:srgbClr val="000000"/>
              </a:solidFill>
              <a:latin typeface="Times New Roman"/>
              <a:cs typeface="Times New Roman"/>
            </a:rPr>
            <a:t>,</a:t>
          </a:r>
          <a:r>
            <a:rPr lang="nl-NL" sz="1000" b="0" i="0" u="none" strike="noStrike" baseline="0">
              <a:solidFill>
                <a:srgbClr val="000000"/>
              </a:solidFill>
              <a:latin typeface="Calibri"/>
              <a:cs typeface="Calibri"/>
            </a:rPr>
            <a:t> aan de driepoot boven het vuur. Je kunt tijdens het koken de hoogte van de driepoot verstellen door de pootjes verder uit elkaar te zetten of juist dichter bij elkaar. Op deze wijze zoek je de juiste hoogte van de pan ten opzichte van het vuur. Kookt de inhoud te hard, dan de pootjes bij elkaar zodat de pan wat hoger komt. Kookt het niet of amper, dan de pootjes wat uit elkaar om de pan wat lager en dichter op het vuur te krijgen.</a:t>
          </a:r>
        </a:p>
        <a:p>
          <a:pPr algn="l" rtl="0">
            <a:defRPr sz="1000"/>
          </a:pPr>
          <a:r>
            <a:rPr lang="nl-NL" sz="1000" b="0" i="0" u="none" strike="noStrike" baseline="0">
              <a:solidFill>
                <a:srgbClr val="000000"/>
              </a:solidFill>
              <a:latin typeface="Calibri"/>
              <a:cs typeface="Calibri"/>
            </a:rPr>
            <a:t>Wacht tot alles gaat koken, haal na een paar minuten met de ovenwant het deksel van de pan en schep alles om. Voeg steeds als de deksel er af gaat, wat water bij. Om te voorkomen dat het eten onderin aankoekt en gaat verbranden. Herhaal dit enige malen tot het eten gaar is</a:t>
          </a:r>
          <a:r>
            <a:rPr lang="nl-NL" sz="1000" b="0" i="0" u="none" strike="noStrike" baseline="0">
              <a:solidFill>
                <a:srgbClr val="000000"/>
              </a:solidFill>
              <a:latin typeface="Times New Roman"/>
              <a:cs typeface="Times New Roman"/>
            </a:rPr>
            <a:t>.</a:t>
          </a:r>
          <a:r>
            <a:rPr lang="nl-NL" sz="1000" b="0" i="0" u="none" strike="noStrike" baseline="0">
              <a:solidFill>
                <a:srgbClr val="000000"/>
              </a:solidFill>
              <a:latin typeface="Calibri"/>
              <a:cs typeface="Calibri"/>
            </a:rPr>
            <a:t> Dit kun je controleren door in bijv. een aardappel te prikken met een vork, of een wortel.  Gaar? Haal de pan wat omhoog en opscheppen maar. Doe</a:t>
          </a:r>
          <a:r>
            <a:rPr lang="nl-NL" sz="1000" b="0" i="0" u="none" strike="noStrike" baseline="0">
              <a:solidFill>
                <a:srgbClr val="000000"/>
              </a:solidFill>
              <a:latin typeface="Times New Roman"/>
              <a:cs typeface="Times New Roman"/>
            </a:rPr>
            <a:t>,</a:t>
          </a:r>
          <a:r>
            <a:rPr lang="nl-NL" sz="1000" b="0" i="0" u="none" strike="noStrike" baseline="0">
              <a:solidFill>
                <a:srgbClr val="000000"/>
              </a:solidFill>
              <a:latin typeface="Calibri"/>
              <a:cs typeface="Calibri"/>
            </a:rPr>
            <a:t> nadat het laatste eten er uit geschept is</a:t>
          </a:r>
          <a:r>
            <a:rPr lang="nl-NL" sz="1000" b="0" i="0" u="none" strike="noStrike" baseline="0">
              <a:solidFill>
                <a:srgbClr val="000000"/>
              </a:solidFill>
              <a:latin typeface="Times New Roman"/>
              <a:cs typeface="Times New Roman"/>
            </a:rPr>
            <a:t>,</a:t>
          </a:r>
          <a:r>
            <a:rPr lang="nl-NL" sz="1000" b="0" i="0" u="none" strike="noStrike" baseline="0">
              <a:solidFill>
                <a:srgbClr val="000000"/>
              </a:solidFill>
              <a:latin typeface="Calibri"/>
              <a:cs typeface="Calibri"/>
            </a:rPr>
            <a:t> onmiddellijk flink wat water en een drupje afwasmiddel in de pan en laat deze tijdens het eten weken/ warm worden boven het vuur. Doe daarna de afwas in dit water.</a:t>
          </a:r>
        </a:p>
        <a:p>
          <a:pPr algn="l" rtl="0">
            <a:defRPr sz="1000"/>
          </a:pPr>
          <a:endParaRPr lang="nl-NL" sz="1000" b="0" i="0" u="none" strike="noStrike" baseline="0">
            <a:solidFill>
              <a:srgbClr val="000000"/>
            </a:solidFill>
            <a:latin typeface="Calibri"/>
            <a:cs typeface="Calibri"/>
          </a:endParaRPr>
        </a:p>
        <a:p>
          <a:pPr algn="l" rtl="0">
            <a:defRPr sz="1000"/>
          </a:pPr>
          <a:r>
            <a:rPr lang="nl-NL" sz="1000" b="0" i="0" u="none" strike="noStrike" baseline="0">
              <a:solidFill>
                <a:srgbClr val="000000"/>
              </a:solidFill>
              <a:latin typeface="Calibri"/>
              <a:cs typeface="Calibri"/>
            </a:rPr>
            <a:t>Pan weer schoon? Dan kun je na het eten nog wat water koken voor een kopje thee of oploskoffie.</a:t>
          </a:r>
        </a:p>
        <a:p>
          <a:pPr algn="l" rtl="0">
            <a:defRPr sz="1000"/>
          </a:pPr>
          <a:endParaRPr lang="nl-NL" sz="1000" b="0" i="0" u="none" strike="noStrike" baseline="0">
            <a:solidFill>
              <a:srgbClr val="000000"/>
            </a:solidFill>
            <a:latin typeface="Calibri"/>
            <a:cs typeface="Calibri"/>
          </a:endParaRPr>
        </a:p>
        <a:p>
          <a:pPr algn="l" rtl="0">
            <a:defRPr sz="1000"/>
          </a:pPr>
          <a:r>
            <a:rPr lang="nl-NL" sz="1000" b="1" i="0" u="none" strike="noStrike" baseline="0">
              <a:solidFill>
                <a:srgbClr val="000000"/>
              </a:solidFill>
              <a:latin typeface="Calibri"/>
              <a:cs typeface="Calibri"/>
            </a:rPr>
            <a:t>2)Pasta en groenten in de saus gaarkoken</a:t>
          </a:r>
        </a:p>
        <a:p>
          <a:pPr algn="l" rtl="0">
            <a:defRPr sz="1000"/>
          </a:pPr>
          <a:r>
            <a:rPr lang="nl-NL" sz="1000" b="0" i="0" u="none" strike="noStrike" baseline="0">
              <a:solidFill>
                <a:srgbClr val="000000"/>
              </a:solidFill>
              <a:latin typeface="Calibri"/>
              <a:cs typeface="Calibri"/>
            </a:rPr>
            <a:t>Ingrediënten:</a:t>
          </a:r>
        </a:p>
        <a:p>
          <a:pPr algn="l" rtl="0">
            <a:defRPr sz="1000"/>
          </a:pPr>
          <a:r>
            <a:rPr lang="nl-NL" sz="1000" b="0" i="0" u="none" strike="noStrike" baseline="0">
              <a:solidFill>
                <a:srgbClr val="000000"/>
              </a:solidFill>
              <a:latin typeface="Calibri"/>
              <a:cs typeface="Calibri"/>
            </a:rPr>
            <a:t>- vleeswaren of vleesvervanger in blokjes of plakjes</a:t>
          </a:r>
        </a:p>
        <a:p>
          <a:pPr algn="l" rtl="0">
            <a:defRPr sz="1000"/>
          </a:pPr>
          <a:r>
            <a:rPr lang="nl-NL" sz="1000" b="0" i="0" u="none" strike="noStrike" baseline="0">
              <a:solidFill>
                <a:srgbClr val="000000"/>
              </a:solidFill>
              <a:latin typeface="Calibri"/>
              <a:cs typeface="Calibri"/>
            </a:rPr>
            <a:t>- pasta</a:t>
          </a:r>
        </a:p>
        <a:p>
          <a:pPr algn="l" rtl="0">
            <a:defRPr sz="1000"/>
          </a:pPr>
          <a:r>
            <a:rPr lang="nl-NL" sz="1000" b="0" i="0" u="none" strike="noStrike" baseline="0">
              <a:solidFill>
                <a:srgbClr val="000000"/>
              </a:solidFill>
              <a:latin typeface="Calibri"/>
              <a:cs typeface="Calibri"/>
            </a:rPr>
            <a:t>- Verse groenten, (gesneden of ongesneden), bijvoorbeeld bloemkool, broccoli, wortel etc.</a:t>
          </a:r>
        </a:p>
        <a:p>
          <a:pPr algn="l" rtl="0">
            <a:defRPr sz="1000"/>
          </a:pPr>
          <a:r>
            <a:rPr lang="nl-NL" sz="1000" b="0" i="0" u="none" strike="noStrike" baseline="0">
              <a:solidFill>
                <a:srgbClr val="000000"/>
              </a:solidFill>
              <a:latin typeface="Calibri"/>
              <a:cs typeface="Calibri"/>
            </a:rPr>
            <a:t>- evt. paprika, champignons, uien</a:t>
          </a:r>
        </a:p>
        <a:p>
          <a:pPr algn="l" rtl="0">
            <a:defRPr sz="1000"/>
          </a:pPr>
          <a:r>
            <a:rPr lang="nl-NL" sz="1000" b="0" i="0" u="none" strike="noStrike" baseline="0">
              <a:solidFill>
                <a:srgbClr val="000000"/>
              </a:solidFill>
              <a:latin typeface="Calibri"/>
              <a:cs typeface="Calibri"/>
            </a:rPr>
            <a:t>- blik ontvelde tomaten/ pot of pakje tomatensaus /verse tomaten</a:t>
          </a:r>
        </a:p>
        <a:p>
          <a:pPr algn="l" rtl="0">
            <a:defRPr sz="1000"/>
          </a:pPr>
          <a:r>
            <a:rPr lang="nl-NL" sz="1000" b="0" i="0" u="none" strike="noStrike" baseline="0">
              <a:solidFill>
                <a:srgbClr val="000000"/>
              </a:solidFill>
              <a:latin typeface="Calibri"/>
              <a:cs typeface="Calibri"/>
            </a:rPr>
            <a:t>- water</a:t>
          </a:r>
        </a:p>
        <a:p>
          <a:pPr algn="l" rtl="0">
            <a:defRPr sz="1000"/>
          </a:pPr>
          <a:endParaRPr lang="nl-NL" sz="1000" b="1" i="0" u="none" strike="noStrike" baseline="0">
            <a:solidFill>
              <a:srgbClr val="000000"/>
            </a:solidFill>
            <a:latin typeface="Times New Roman"/>
            <a:cs typeface="Times New Roman"/>
          </a:endParaRPr>
        </a:p>
        <a:p>
          <a:pPr algn="l" rtl="0">
            <a:defRPr sz="1000"/>
          </a:pPr>
          <a:r>
            <a:rPr lang="nl-NL" sz="1000" b="0" i="0" u="none" strike="noStrike" baseline="0">
              <a:solidFill>
                <a:srgbClr val="000000"/>
              </a:solidFill>
              <a:latin typeface="Calibri"/>
              <a:cs typeface="Calibri"/>
            </a:rPr>
            <a:t>Maak in de pan als eerste de saus klaar, Dit kan door een pot of pakje kant en klaar saus te gebruiken, of door een blik ontvelde tomaten te gebruiken. Verse tomaten kan natuurlijk ook. Zorg bij het koken van de saus, dat dit niet te hard gaat en blijf regelmatig roeren en water toevoegen, om te voorkomen dat de saus op de bodem aankoekt of aanbrandt.</a:t>
          </a:r>
        </a:p>
        <a:p>
          <a:pPr algn="l" rtl="0">
            <a:defRPr sz="1000"/>
          </a:pPr>
          <a:endParaRPr lang="nl-NL" sz="1000" b="0" i="0" u="none" strike="noStrike" baseline="0">
            <a:solidFill>
              <a:srgbClr val="000000"/>
            </a:solidFill>
            <a:latin typeface="Calibri"/>
            <a:cs typeface="Calibri"/>
          </a:endParaRPr>
        </a:p>
        <a:p>
          <a:pPr algn="l" rtl="0">
            <a:defRPr sz="1000"/>
          </a:pPr>
          <a:r>
            <a:rPr lang="nl-NL" sz="1000" b="0" i="0" u="none" strike="noStrike" baseline="0">
              <a:solidFill>
                <a:srgbClr val="000000"/>
              </a:solidFill>
              <a:latin typeface="Calibri"/>
              <a:cs typeface="Calibri"/>
            </a:rPr>
            <a:t>Voeg, zodra de saus kookt de gesneden groenten, de blokjes vleeswaren/vervangers  en de pasta toe. Laat dit enige tijd garen</a:t>
          </a:r>
        </a:p>
        <a:p>
          <a:pPr algn="l" rtl="0">
            <a:defRPr sz="1000"/>
          </a:pPr>
          <a:endParaRPr lang="nl-NL" sz="1000" b="0" i="0" u="none" strike="noStrike" baseline="0">
            <a:solidFill>
              <a:srgbClr val="000000"/>
            </a:solidFill>
            <a:latin typeface="Calibri"/>
            <a:cs typeface="Calibri"/>
          </a:endParaRPr>
        </a:p>
        <a:p>
          <a:pPr algn="l" rtl="0">
            <a:defRPr sz="1000"/>
          </a:pPr>
          <a:r>
            <a:rPr lang="nl-NL" sz="1000" b="1" i="0" u="none" strike="noStrike" baseline="0">
              <a:solidFill>
                <a:srgbClr val="000000"/>
              </a:solidFill>
              <a:latin typeface="Calibri"/>
              <a:cs typeface="Calibri"/>
            </a:rPr>
            <a:t>3)Koffie zetten in de percolator kan.</a:t>
          </a:r>
        </a:p>
        <a:p>
          <a:pPr algn="l" rtl="0">
            <a:defRPr sz="1000"/>
          </a:pPr>
          <a:r>
            <a:rPr lang="nl-NL" sz="1000" b="0" i="0" u="none" strike="noStrike" baseline="0">
              <a:solidFill>
                <a:srgbClr val="000000"/>
              </a:solidFill>
              <a:latin typeface="Calibri"/>
              <a:cs typeface="Calibri"/>
            </a:rPr>
            <a:t>Gebruik voor de percolator kan een espresso maling, geen snelfiltermaling, want dat werkt niet.</a:t>
          </a:r>
          <a:endParaRPr lang="nl-NL" sz="1000" b="0" i="0" u="none" strike="noStrike" baseline="0">
            <a:solidFill>
              <a:srgbClr val="000000"/>
            </a:solidFill>
            <a:latin typeface="Times New Roman"/>
            <a:cs typeface="Times New Roman"/>
          </a:endParaRPr>
        </a:p>
        <a:p>
          <a:pPr algn="l" rtl="0">
            <a:defRPr sz="1000"/>
          </a:pPr>
          <a:r>
            <a:rPr lang="nl-NL" sz="1000" b="0" i="0" u="none" strike="noStrike" baseline="0">
              <a:solidFill>
                <a:srgbClr val="000000"/>
              </a:solidFill>
              <a:latin typeface="Calibri"/>
              <a:cs typeface="Calibri"/>
            </a:rPr>
            <a:t>Schroef de onderste helft van de kan los en haal de percolator er uit. Vul het onderste deel met water tot net onder het koperen overdrukventieltje. </a:t>
          </a:r>
          <a:r>
            <a:rPr lang="nl-NL" sz="1000" b="1" i="0" u="none" strike="noStrike" baseline="0">
              <a:solidFill>
                <a:srgbClr val="000000"/>
              </a:solidFill>
              <a:latin typeface="Calibri"/>
              <a:cs typeface="Calibri"/>
            </a:rPr>
            <a:t>Beslist niet hoger!! </a:t>
          </a:r>
          <a:r>
            <a:rPr lang="nl-NL" sz="1000" b="0" i="0" u="none" strike="noStrike" baseline="0">
              <a:solidFill>
                <a:srgbClr val="000000"/>
              </a:solidFill>
              <a:latin typeface="Calibri"/>
              <a:cs typeface="Calibri"/>
            </a:rPr>
            <a:t>Anders kan een eventueel te veel aan druk niet door dit ventieltje afgeblazen worden, waardoor de kan, kan exploderen. Het is jouw eigen veiligheid en die van anderen, waarmee je hier rekening houdt.</a:t>
          </a:r>
        </a:p>
        <a:p>
          <a:pPr algn="l" rtl="0">
            <a:defRPr sz="1000"/>
          </a:pPr>
          <a:endParaRPr lang="nl-NL" sz="1000" b="0" i="0" u="none" strike="noStrike" baseline="0">
            <a:solidFill>
              <a:srgbClr val="000000"/>
            </a:solidFill>
            <a:latin typeface="Calibri"/>
            <a:cs typeface="Calibri"/>
          </a:endParaRPr>
        </a:p>
        <a:p>
          <a:pPr algn="l" rtl="0">
            <a:defRPr sz="1000"/>
          </a:pPr>
          <a:r>
            <a:rPr lang="nl-NL" sz="1000" b="0" i="0" u="none" strike="noStrike" baseline="0">
              <a:solidFill>
                <a:srgbClr val="000000"/>
              </a:solidFill>
              <a:latin typeface="Calibri"/>
              <a:cs typeface="Calibri"/>
            </a:rPr>
            <a:t>Vul de percolator tot aan de rand met espressomaling, druk dit slechts licht aan en strijk het teveel af. Controleer of de afdichtingsring zich nog aan de onderzijde van het kannetje bevind. De afdichtingsring houdt tevens het dekseltje van de percolator op zijn plaats. Kijk ook of deze nog aanwezig is.</a:t>
          </a:r>
        </a:p>
        <a:p>
          <a:pPr algn="l" rtl="0">
            <a:defRPr sz="1000"/>
          </a:pPr>
          <a:endParaRPr lang="nl-NL" sz="1000" b="0" i="0" u="none" strike="noStrike" baseline="0">
            <a:solidFill>
              <a:srgbClr val="000000"/>
            </a:solidFill>
            <a:latin typeface="Calibri"/>
            <a:cs typeface="Calibri"/>
          </a:endParaRPr>
        </a:p>
        <a:p>
          <a:pPr algn="l" rtl="0">
            <a:defRPr sz="1000"/>
          </a:pPr>
          <a:r>
            <a:rPr lang="nl-NL" sz="1000" b="0" i="0" u="none" strike="noStrike" baseline="0">
              <a:solidFill>
                <a:srgbClr val="000000"/>
              </a:solidFill>
              <a:latin typeface="Calibri"/>
              <a:cs typeface="Calibri"/>
            </a:rPr>
            <a:t>Schroef beide helften weer op elkaar en zet het geheel op de hete kolen van het vuur. Zorg daarbij dat het handvat zich niet boven de kolen/ het vuur bevind, maar er naast. Laat het dekseltje open zodat je kunt zien wat er in het kannetje gebeurt.</a:t>
          </a:r>
        </a:p>
        <a:p>
          <a:pPr algn="l" rtl="0">
            <a:defRPr sz="1000"/>
          </a:pPr>
          <a:r>
            <a:rPr lang="nl-NL" sz="1000" b="0" i="0" u="none" strike="noStrike" baseline="0">
              <a:solidFill>
                <a:srgbClr val="000000"/>
              </a:solidFill>
              <a:latin typeface="Calibri"/>
              <a:cs typeface="Calibri"/>
            </a:rPr>
            <a:t>De koffie komt uit het staafje en loopt in het kannetje. Haal, als er geen koffie meer uit het staafje komt, de kan meteen van het vuur/de kolen.</a:t>
          </a:r>
        </a:p>
        <a:p>
          <a:pPr algn="l" rtl="0">
            <a:defRPr sz="1000"/>
          </a:pPr>
          <a:endParaRPr lang="nl-NL" sz="1000" b="0" i="0" u="none" strike="noStrike" baseline="0">
            <a:solidFill>
              <a:srgbClr val="000000"/>
            </a:solidFill>
            <a:latin typeface="Calibri"/>
            <a:cs typeface="Calibri"/>
          </a:endParaRPr>
        </a:p>
        <a:p>
          <a:pPr algn="l" rtl="0">
            <a:defRPr sz="1000"/>
          </a:pPr>
          <a:r>
            <a:rPr lang="nl-NL" sz="1000" b="0" i="0" u="none" strike="noStrike" baseline="0">
              <a:solidFill>
                <a:srgbClr val="000000"/>
              </a:solidFill>
              <a:latin typeface="Calibri"/>
              <a:cs typeface="Calibri"/>
            </a:rPr>
            <a:t>Na gebruik de kan demonteren, het koffiedik er uit halen en de onderdelen weer schoon maken. Let op dat je de afdichtingsring en het percolator dekseltje niet kwijtraakt. Na het afwassen: Schroef alles weer in elkaar en controleer op evt. missende delen. Zo heb je het kannetje weer gereed voor de volgende keer.</a:t>
          </a:r>
          <a:endParaRPr lang="nl-NL" sz="1000" b="0" i="0" u="none" strike="noStrike" baseline="0">
            <a:solidFill>
              <a:srgbClr val="000000"/>
            </a:solidFill>
            <a:latin typeface="Times New Roman"/>
            <a:cs typeface="Times New Roman"/>
          </a:endParaRPr>
        </a:p>
        <a:p>
          <a:pPr algn="l" rtl="0">
            <a:defRPr sz="1000"/>
          </a:pPr>
          <a:endParaRPr lang="nl-NL" sz="1000" b="0" i="0" u="none" strike="noStrike" baseline="0">
            <a:solidFill>
              <a:srgbClr val="000000"/>
            </a:solidFill>
            <a:latin typeface="Times New Roman"/>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228600</xdr:colOff>
      <xdr:row>0</xdr:row>
      <xdr:rowOff>19050</xdr:rowOff>
    </xdr:from>
    <xdr:to>
      <xdr:col>3</xdr:col>
      <xdr:colOff>247650</xdr:colOff>
      <xdr:row>9</xdr:row>
      <xdr:rowOff>0</xdr:rowOff>
    </xdr:to>
    <xdr:sp macro="" textlink="">
      <xdr:nvSpPr>
        <xdr:cNvPr id="2" name="Rectangle 1">
          <a:extLst>
            <a:ext uri="{FF2B5EF4-FFF2-40B4-BE49-F238E27FC236}">
              <a16:creationId xmlns:a16="http://schemas.microsoft.com/office/drawing/2014/main" id="{3056E601-DD29-4CB8-A494-C2A7602DCF6D}"/>
            </a:ext>
          </a:extLst>
        </xdr:cNvPr>
        <xdr:cNvSpPr>
          <a:spLocks noChangeArrowheads="1"/>
        </xdr:cNvSpPr>
      </xdr:nvSpPr>
      <xdr:spPr bwMode="auto">
        <a:xfrm>
          <a:off x="228600" y="19050"/>
          <a:ext cx="160972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nl-NL" sz="800" b="0" i="1" u="none" strike="noStrike" baseline="0">
              <a:solidFill>
                <a:srgbClr val="000000"/>
              </a:solidFill>
              <a:latin typeface="Times New Roman"/>
              <a:cs typeface="Times New Roman"/>
            </a:rPr>
            <a:t>Recreatieboerderij</a:t>
          </a:r>
        </a:p>
        <a:p>
          <a:pPr algn="l" rtl="0">
            <a:defRPr sz="1000"/>
          </a:pPr>
          <a:r>
            <a:rPr lang="nl-NL" sz="1200" b="0" i="1" u="none" strike="noStrike" baseline="0">
              <a:solidFill>
                <a:srgbClr val="990000"/>
              </a:solidFill>
              <a:latin typeface="Monotype Corsiva"/>
            </a:rPr>
            <a:t>De Waddenhoeve</a:t>
          </a:r>
        </a:p>
        <a:p>
          <a:pPr algn="l" rtl="0">
            <a:defRPr sz="1000"/>
          </a:pPr>
          <a:r>
            <a:rPr lang="nl-NL" sz="800" b="0" i="1" u="none" strike="noStrike" baseline="0">
              <a:solidFill>
                <a:srgbClr val="000000"/>
              </a:solidFill>
              <a:latin typeface="Times New Roman"/>
              <a:cs typeface="Times New Roman"/>
            </a:rPr>
            <a:t>Middendijk 2</a:t>
          </a:r>
        </a:p>
        <a:p>
          <a:pPr algn="l" rtl="0">
            <a:defRPr sz="1000"/>
          </a:pPr>
          <a:r>
            <a:rPr lang="nl-NL" sz="800" b="0" i="1" u="none" strike="noStrike" baseline="0">
              <a:solidFill>
                <a:srgbClr val="000000"/>
              </a:solidFill>
              <a:latin typeface="Times New Roman"/>
              <a:cs typeface="Times New Roman"/>
            </a:rPr>
            <a:t>9988 TC Noordpolderzijl</a:t>
          </a:r>
        </a:p>
        <a:p>
          <a:pPr algn="l" rtl="0">
            <a:defRPr sz="1000"/>
          </a:pPr>
          <a:r>
            <a:rPr lang="nl-NL" sz="800" b="0" i="1" u="none" strike="noStrike" baseline="0">
              <a:solidFill>
                <a:srgbClr val="000000"/>
              </a:solidFill>
              <a:latin typeface="Times New Roman"/>
              <a:cs typeface="Times New Roman"/>
            </a:rPr>
            <a:t>tel.: 0595-426008</a:t>
          </a:r>
        </a:p>
        <a:p>
          <a:pPr algn="l" rtl="0">
            <a:defRPr sz="1000"/>
          </a:pPr>
          <a:r>
            <a:rPr lang="nl-NL" sz="800" b="0" i="1" u="none" strike="noStrike" baseline="0">
              <a:solidFill>
                <a:srgbClr val="000000"/>
              </a:solidFill>
              <a:latin typeface="Times New Roman"/>
              <a:cs typeface="Times New Roman"/>
            </a:rPr>
            <a:t>Mobiel:06 293 777 63</a:t>
          </a:r>
        </a:p>
        <a:p>
          <a:pPr algn="l" rtl="0">
            <a:defRPr sz="1000"/>
          </a:pPr>
          <a:r>
            <a:rPr lang="nl-NL" sz="800" b="0" i="1" u="none" strike="noStrike" baseline="0">
              <a:solidFill>
                <a:srgbClr val="0000FF"/>
              </a:solidFill>
              <a:latin typeface="Times New Roman"/>
              <a:cs typeface="Times New Roman"/>
            </a:rPr>
            <a:t>summercamp@kpnplanet.nl</a:t>
          </a:r>
        </a:p>
      </xdr:txBody>
    </xdr:sp>
    <xdr:clientData/>
  </xdr:twoCellAnchor>
  <xdr:twoCellAnchor>
    <xdr:from>
      <xdr:col>5</xdr:col>
      <xdr:colOff>295275</xdr:colOff>
      <xdr:row>0</xdr:row>
      <xdr:rowOff>19050</xdr:rowOff>
    </xdr:from>
    <xdr:to>
      <xdr:col>10</xdr:col>
      <xdr:colOff>349140</xdr:colOff>
      <xdr:row>9</xdr:row>
      <xdr:rowOff>30217</xdr:rowOff>
    </xdr:to>
    <xdr:sp macro="" textlink="">
      <xdr:nvSpPr>
        <xdr:cNvPr id="3" name="Text Box 35">
          <a:extLst>
            <a:ext uri="{FF2B5EF4-FFF2-40B4-BE49-F238E27FC236}">
              <a16:creationId xmlns:a16="http://schemas.microsoft.com/office/drawing/2014/main" id="{D463E50C-C41B-4E3F-946A-8430A62811C3}"/>
            </a:ext>
          </a:extLst>
        </xdr:cNvPr>
        <xdr:cNvSpPr txBox="1">
          <a:spLocks noChangeArrowheads="1"/>
        </xdr:cNvSpPr>
      </xdr:nvSpPr>
      <xdr:spPr bwMode="auto">
        <a:xfrm>
          <a:off x="3162300" y="19050"/>
          <a:ext cx="3520965" cy="1468492"/>
        </a:xfrm>
        <a:prstGeom prst="rect">
          <a:avLst/>
        </a:prstGeom>
        <a:noFill/>
        <a:ln>
          <a:noFill/>
        </a:ln>
      </xdr:spPr>
      <xdr:txBody>
        <a:bodyPr vertOverflow="clip" wrap="square" lIns="91440" tIns="45720" rIns="91440" bIns="45720" anchor="t" upright="1"/>
        <a:lstStyle/>
        <a:p>
          <a:pPr algn="r" rtl="0">
            <a:defRPr sz="1000"/>
          </a:pPr>
          <a:r>
            <a:rPr lang="nl-NL" sz="800" b="0" i="1" u="none" strike="noStrike" baseline="0">
              <a:solidFill>
                <a:srgbClr val="000000"/>
              </a:solidFill>
              <a:latin typeface="Times New Roman"/>
              <a:cs typeface="Times New Roman"/>
            </a:rPr>
            <a:t>Kamer van Koophandel nummer: 02100647 </a:t>
          </a:r>
        </a:p>
        <a:p>
          <a:pPr algn="r" rtl="0">
            <a:defRPr sz="1000"/>
          </a:pPr>
          <a:r>
            <a:rPr lang="nl-NL" sz="800" b="0" i="1" u="none" strike="noStrike" baseline="0">
              <a:solidFill>
                <a:srgbClr val="000000"/>
              </a:solidFill>
              <a:latin typeface="Times New Roman"/>
              <a:cs typeface="Times New Roman"/>
            </a:rPr>
            <a:t>BTW nummer: NL 8184.87.100.B01</a:t>
          </a:r>
        </a:p>
        <a:p>
          <a:pPr algn="r" rtl="0">
            <a:defRPr sz="1000"/>
          </a:pPr>
          <a:r>
            <a:rPr lang="nl-NL" sz="800" b="0" i="1" u="none" strike="noStrike" baseline="0">
              <a:solidFill>
                <a:srgbClr val="000000"/>
              </a:solidFill>
              <a:latin typeface="Times New Roman"/>
              <a:cs typeface="Times New Roman"/>
            </a:rPr>
            <a:t>IBAN: NL11 ASNB 0707 3372 83</a:t>
          </a:r>
        </a:p>
        <a:p>
          <a:pPr algn="r" rtl="0">
            <a:defRPr sz="1000"/>
          </a:pPr>
          <a:r>
            <a:rPr lang="nl-NL" sz="800" b="0" i="1" u="none" strike="noStrike" baseline="0">
              <a:solidFill>
                <a:sysClr val="windowText" lastClr="000000"/>
              </a:solidFill>
              <a:latin typeface="Times New Roman" panose="02020603050405020304" pitchFamily="18" charset="0"/>
              <a:cs typeface="Times New Roman" panose="02020603050405020304" pitchFamily="18" charset="0"/>
            </a:rPr>
            <a:t>t.n.v B en/of C Meijer</a:t>
          </a:r>
        </a:p>
        <a:p>
          <a:pPr algn="r" rtl="0">
            <a:defRPr sz="1000"/>
          </a:pPr>
          <a:endParaRPr lang="nl-NL" sz="1200" b="0" i="0" u="none" strike="noStrike" baseline="0">
            <a:solidFill>
              <a:srgbClr val="000000"/>
            </a:solidFill>
            <a:latin typeface="Times New Roman"/>
            <a:cs typeface="Times New Roman"/>
          </a:endParaRPr>
        </a:p>
        <a:p>
          <a:pPr algn="r" rtl="0">
            <a:defRPr sz="1000"/>
          </a:pPr>
          <a:endParaRPr lang="nl-NL" sz="1200" b="0" i="0" u="none" strike="noStrike" baseline="0">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bruikersmap/Documenten/2020/uitg%20factuur%2020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d1"/>
      <sheetName val="fac schln"/>
      <sheetName val="fac prtclr"/>
      <sheetName val="fac verng"/>
      <sheetName val="kopieerblad"/>
      <sheetName val="factr"/>
      <sheetName val="Duits"/>
      <sheetName val="Bedr uitje"/>
      <sheetName val="2ekeer"/>
      <sheetName val="Agenda"/>
      <sheetName val="HH jes"/>
      <sheetName val="Plaklijst"/>
      <sheetName val="partners"/>
      <sheetName val="kortdag"/>
      <sheetName val="Blad2"/>
    </sheetNames>
    <sheetDataSet>
      <sheetData sheetId="0"/>
      <sheetData sheetId="1"/>
      <sheetData sheetId="2"/>
      <sheetData sheetId="3"/>
      <sheetData sheetId="4"/>
      <sheetData sheetId="5"/>
      <sheetData sheetId="6"/>
      <sheetData sheetId="7"/>
      <sheetData sheetId="8"/>
      <sheetData sheetId="9"/>
      <sheetData sheetId="10">
        <row r="54">
          <cell r="X54">
            <v>9</v>
          </cell>
        </row>
        <row r="55">
          <cell r="X55">
            <v>21</v>
          </cell>
        </row>
      </sheetData>
      <sheetData sheetId="11"/>
      <sheetData sheetId="12"/>
      <sheetData sheetId="13"/>
      <sheetData sheetId="14"/>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summercamp@kpnplanet.nl" TargetMode="External"/><Relationship Id="rId1" Type="http://schemas.openxmlformats.org/officeDocument/2006/relationships/hyperlink" Target="mailto:Summercamp@kpnplanet.n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U360"/>
  <sheetViews>
    <sheetView workbookViewId="0">
      <selection activeCell="R6" sqref="R6"/>
    </sheetView>
  </sheetViews>
  <sheetFormatPr defaultRowHeight="12.75"/>
  <sheetData>
    <row r="1" spans="1:73">
      <c r="A1" s="27"/>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row>
    <row r="2" spans="1:73">
      <c r="A2" s="27"/>
      <c r="B2" s="27" t="s">
        <v>150</v>
      </c>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row>
    <row r="3" spans="1:73">
      <c r="A3" s="27"/>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row>
    <row r="4" spans="1:73" s="19" customFormat="1" ht="18">
      <c r="A4" s="28"/>
      <c r="B4" s="28"/>
      <c r="C4" s="27"/>
      <c r="D4" s="29"/>
      <c r="E4" s="29"/>
      <c r="F4" s="29"/>
      <c r="G4" s="29"/>
      <c r="H4" s="29"/>
      <c r="I4" s="29"/>
      <c r="J4" s="29"/>
      <c r="K4" s="29"/>
      <c r="L4" s="29"/>
      <c r="M4" s="29"/>
      <c r="N4" s="29"/>
      <c r="O4" s="32" t="s">
        <v>149</v>
      </c>
      <c r="P4" s="29"/>
      <c r="Q4" s="29"/>
      <c r="R4" s="29"/>
      <c r="S4" s="29"/>
      <c r="T4" s="29"/>
      <c r="U4" s="29"/>
      <c r="V4" s="29"/>
      <c r="W4" s="29"/>
      <c r="X4" s="29"/>
      <c r="Y4" s="29"/>
      <c r="Z4" s="29"/>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row>
    <row r="5" spans="1:73">
      <c r="A5" s="27"/>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row>
    <row r="6" spans="1:73">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row>
    <row r="7" spans="1:73">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row>
    <row r="8" spans="1:73" s="31" customFormat="1" ht="20.25">
      <c r="A8" s="30"/>
      <c r="B8" s="30"/>
      <c r="C8" s="30"/>
      <c r="D8" s="329" t="s">
        <v>147</v>
      </c>
      <c r="E8" s="330"/>
      <c r="F8" s="330"/>
      <c r="G8" s="330"/>
      <c r="H8" s="330"/>
      <c r="I8" s="330"/>
      <c r="J8" s="330"/>
      <c r="K8" s="330"/>
      <c r="L8" s="330"/>
      <c r="M8" s="330"/>
      <c r="N8" s="330"/>
      <c r="O8" s="330"/>
      <c r="P8" s="330"/>
      <c r="Q8" s="330"/>
      <c r="R8" s="330"/>
      <c r="S8" s="330"/>
      <c r="T8" s="330"/>
      <c r="U8" s="330"/>
      <c r="V8" s="330"/>
      <c r="W8" s="330"/>
      <c r="X8" s="330"/>
      <c r="Y8" s="330"/>
      <c r="Z8" s="3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row>
    <row r="9" spans="1:73">
      <c r="A9" s="27"/>
      <c r="B9" s="27"/>
      <c r="C9" s="27"/>
      <c r="D9" s="330"/>
      <c r="E9" s="330"/>
      <c r="F9" s="330"/>
      <c r="G9" s="330"/>
      <c r="H9" s="330"/>
      <c r="I9" s="330"/>
      <c r="J9" s="330"/>
      <c r="K9" s="330"/>
      <c r="L9" s="330"/>
      <c r="M9" s="330"/>
      <c r="N9" s="330"/>
      <c r="O9" s="330"/>
      <c r="P9" s="330"/>
      <c r="Q9" s="330"/>
      <c r="R9" s="330"/>
      <c r="S9" s="330"/>
      <c r="T9" s="330"/>
      <c r="U9" s="330"/>
      <c r="V9" s="330"/>
      <c r="W9" s="330"/>
      <c r="X9" s="330"/>
      <c r="Y9" s="330"/>
      <c r="Z9" s="330"/>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row>
    <row r="10" spans="1:73">
      <c r="A10" s="27"/>
      <c r="B10" s="27"/>
      <c r="C10" s="27"/>
      <c r="D10" s="330"/>
      <c r="E10" s="330"/>
      <c r="F10" s="330"/>
      <c r="G10" s="330"/>
      <c r="H10" s="330"/>
      <c r="I10" s="330"/>
      <c r="J10" s="330"/>
      <c r="K10" s="330"/>
      <c r="L10" s="330"/>
      <c r="M10" s="330"/>
      <c r="N10" s="330"/>
      <c r="O10" s="330"/>
      <c r="P10" s="330"/>
      <c r="Q10" s="330"/>
      <c r="R10" s="330"/>
      <c r="S10" s="330"/>
      <c r="T10" s="330"/>
      <c r="U10" s="330"/>
      <c r="V10" s="330"/>
      <c r="W10" s="330"/>
      <c r="X10" s="330"/>
      <c r="Y10" s="330"/>
      <c r="Z10" s="330"/>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row>
    <row r="11" spans="1:73">
      <c r="A11" s="27"/>
      <c r="B11" s="27"/>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row>
    <row r="12" spans="1:73">
      <c r="A12" s="27"/>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row>
    <row r="13" spans="1:73">
      <c r="A13" s="27"/>
      <c r="B13" s="27"/>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row>
    <row r="14" spans="1:73">
      <c r="A14" s="27"/>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row>
    <row r="15" spans="1:73">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row>
    <row r="16" spans="1:73">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row>
    <row r="17" spans="1:73">
      <c r="A17" s="27"/>
      <c r="B17" s="27"/>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row>
    <row r="18" spans="1:73">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row>
    <row r="19" spans="1:73">
      <c r="A19" s="27"/>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row>
    <row r="20" spans="1:73">
      <c r="A20" s="27"/>
      <c r="B20" s="27"/>
      <c r="C20" s="27"/>
      <c r="D20" s="223" t="s">
        <v>148</v>
      </c>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row>
    <row r="21" spans="1:73" ht="27">
      <c r="A21" s="27"/>
      <c r="B21" s="27"/>
      <c r="C21" s="27"/>
      <c r="D21" s="27"/>
      <c r="E21" s="27"/>
      <c r="F21" s="27"/>
      <c r="G21" s="27"/>
      <c r="H21" s="27"/>
      <c r="I21" s="27"/>
      <c r="J21" s="27"/>
      <c r="K21" s="27"/>
      <c r="L21" s="27"/>
      <c r="M21" s="27"/>
      <c r="N21" s="27"/>
      <c r="O21" s="27"/>
      <c r="P21" s="27"/>
      <c r="Q21" s="327" t="s">
        <v>90</v>
      </c>
      <c r="R21" s="328"/>
      <c r="S21" s="328"/>
      <c r="T21" s="328"/>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row>
    <row r="22" spans="1:73">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row>
    <row r="23" spans="1:73">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row>
    <row r="24" spans="1:73">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row>
    <row r="25" spans="1:73">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row>
    <row r="26" spans="1:73">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row>
    <row r="27" spans="1:73" ht="27">
      <c r="A27" s="27"/>
      <c r="B27" s="27"/>
      <c r="C27" s="27"/>
      <c r="D27" s="27"/>
      <c r="E27" s="27"/>
      <c r="F27" s="27"/>
      <c r="G27" s="27"/>
      <c r="H27" s="27"/>
      <c r="I27" s="27"/>
      <c r="J27" s="27"/>
      <c r="K27" s="27"/>
      <c r="L27" s="27"/>
      <c r="M27" s="27"/>
      <c r="N27" s="27"/>
      <c r="O27" s="27"/>
      <c r="P27" s="27"/>
      <c r="Q27" s="327" t="s">
        <v>116</v>
      </c>
      <c r="R27" s="328"/>
      <c r="S27" s="328"/>
      <c r="T27" s="328"/>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row>
    <row r="28" spans="1:73">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row>
    <row r="29" spans="1:73">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row>
    <row r="30" spans="1:73">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row>
    <row r="31" spans="1:73">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row>
    <row r="32" spans="1:73">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row>
    <row r="33" spans="1:73">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row>
    <row r="34" spans="1:73">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row>
    <row r="35" spans="1:73">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row>
    <row r="36" spans="1:73">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row>
    <row r="37" spans="1:73">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row>
    <row r="38" spans="1:73">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row>
    <row r="39" spans="1:73">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row>
    <row r="40" spans="1:73">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row>
    <row r="41" spans="1:73">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row>
    <row r="42" spans="1:73">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row>
    <row r="43" spans="1:73">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row>
    <row r="44" spans="1:73">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row>
    <row r="45" spans="1:73">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row>
    <row r="46" spans="1:73">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row>
    <row r="47" spans="1:73">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row>
    <row r="48" spans="1:73">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row>
    <row r="49" spans="1:73">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row>
    <row r="50" spans="1:73">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row>
    <row r="51" spans="1:73">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row>
    <row r="52" spans="1:73">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row>
    <row r="53" spans="1:73">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row>
    <row r="54" spans="1:73">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row>
    <row r="55" spans="1:73">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row>
    <row r="56" spans="1:73">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row>
    <row r="57" spans="1:73">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row>
    <row r="58" spans="1:73">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row>
    <row r="59" spans="1:73">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row>
    <row r="60" spans="1:73">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row>
    <row r="61" spans="1:73">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row>
    <row r="62" spans="1:73">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row>
    <row r="63" spans="1:73">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row>
    <row r="64" spans="1:73">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row>
    <row r="65" spans="1:73">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row>
    <row r="66" spans="1:73">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row>
    <row r="67" spans="1:73">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row>
    <row r="68" spans="1:73">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row>
    <row r="69" spans="1:73">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row>
    <row r="70" spans="1:73">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row>
    <row r="71" spans="1:73">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row>
    <row r="72" spans="1:73">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row>
    <row r="73" spans="1:73">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row>
    <row r="74" spans="1:73">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row>
    <row r="75" spans="1:73">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row>
    <row r="76" spans="1:73">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row>
    <row r="77" spans="1:73">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row>
    <row r="78" spans="1:73">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row>
    <row r="79" spans="1:73">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row>
    <row r="80" spans="1:73">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row>
    <row r="81" spans="1:73">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row>
    <row r="82" spans="1:73">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row>
    <row r="83" spans="1:73">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row>
    <row r="84" spans="1:73">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row>
    <row r="85" spans="1:73">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row>
    <row r="86" spans="1:73">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row>
    <row r="87" spans="1:73">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row>
    <row r="88" spans="1:73">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row>
    <row r="89" spans="1:73">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row>
    <row r="90" spans="1:73">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row>
    <row r="91" spans="1:73">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row>
    <row r="92" spans="1:73">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row>
    <row r="93" spans="1:73">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row>
    <row r="94" spans="1:73">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row>
    <row r="95" spans="1:73">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row>
    <row r="96" spans="1:73">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row>
    <row r="97" spans="1:73">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row>
    <row r="98" spans="1:73">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row>
    <row r="99" spans="1:73">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row>
    <row r="100" spans="1:73">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row>
    <row r="101" spans="1:73">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row>
    <row r="102" spans="1:73">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row>
    <row r="103" spans="1:73">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row>
    <row r="104" spans="1:73">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row>
    <row r="105" spans="1:73">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row>
    <row r="106" spans="1:73">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row>
    <row r="107" spans="1:73">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row>
    <row r="108" spans="1:73">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row>
    <row r="109" spans="1:73">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row>
    <row r="110" spans="1:73">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row>
    <row r="111" spans="1:73">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row>
    <row r="112" spans="1:73">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row>
    <row r="113" spans="1:73">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row>
    <row r="114" spans="1:73">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row>
    <row r="115" spans="1:73">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row>
    <row r="116" spans="1:73">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row>
    <row r="117" spans="1:73">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row>
    <row r="118" spans="1:73">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row>
    <row r="119" spans="1:73">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row>
    <row r="120" spans="1:73">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row>
    <row r="121" spans="1:73">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row>
    <row r="122" spans="1:73">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row>
    <row r="123" spans="1:73">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row>
    <row r="124" spans="1:73">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row>
    <row r="125" spans="1:73">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row>
    <row r="126" spans="1:73">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row>
    <row r="127" spans="1:73">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row>
    <row r="128" spans="1:73">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row>
    <row r="129" spans="1:73">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row>
    <row r="130" spans="1:73">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row>
    <row r="131" spans="1:73">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row>
    <row r="132" spans="1:73">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row>
    <row r="133" spans="1:73">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row>
    <row r="134" spans="1:73">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row>
    <row r="135" spans="1:73">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row>
    <row r="136" spans="1:73">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row>
    <row r="137" spans="1:73">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row>
    <row r="138" spans="1:73">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row>
    <row r="139" spans="1:73">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row>
    <row r="140" spans="1:73">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row>
    <row r="141" spans="1:73">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row>
    <row r="142" spans="1:73">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row>
    <row r="143" spans="1:73">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row>
    <row r="144" spans="1:73">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row>
    <row r="145" spans="1:73">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row>
    <row r="146" spans="1:73">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row>
    <row r="147" spans="1:73">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row>
    <row r="148" spans="1:73">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row>
    <row r="149" spans="1:73">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row>
    <row r="150" spans="1:73">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row>
    <row r="151" spans="1:73">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row>
    <row r="152" spans="1:73">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row>
    <row r="153" spans="1:73">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row>
    <row r="154" spans="1:73">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row>
    <row r="155" spans="1:73">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row>
    <row r="156" spans="1:73">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row>
    <row r="157" spans="1:73">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row>
    <row r="158" spans="1:73">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row>
    <row r="159" spans="1:73">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row>
    <row r="160" spans="1:73">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row>
    <row r="161" spans="1:73">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row>
    <row r="162" spans="1:73">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row>
    <row r="163" spans="1:73">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row>
    <row r="164" spans="1:73">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row>
    <row r="165" spans="1:73">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row>
    <row r="166" spans="1:73">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row>
    <row r="167" spans="1:73">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row>
    <row r="168" spans="1:73">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row>
    <row r="169" spans="1:73">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row>
    <row r="170" spans="1:73">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row>
    <row r="171" spans="1:73">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row>
    <row r="172" spans="1:73">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row>
    <row r="173" spans="1:73">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row>
    <row r="174" spans="1:73">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row>
    <row r="175" spans="1:73">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row>
    <row r="176" spans="1:73">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row>
    <row r="177" spans="1:73">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row>
    <row r="178" spans="1:73">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row>
    <row r="179" spans="1:73">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row>
    <row r="180" spans="1:73">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row>
    <row r="181" spans="1:73">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row>
    <row r="182" spans="1:73">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row>
    <row r="183" spans="1:73">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row>
    <row r="184" spans="1:73">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row>
    <row r="185" spans="1:73">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row>
    <row r="186" spans="1:73">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row>
    <row r="187" spans="1:73">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row>
    <row r="188" spans="1:73">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row>
    <row r="189" spans="1:73">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row>
    <row r="190" spans="1:73">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row>
    <row r="191" spans="1:73">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row>
    <row r="192" spans="1:73">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row>
    <row r="193" spans="1:73">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row>
    <row r="194" spans="1:73">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row>
    <row r="195" spans="1:73">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row>
    <row r="196" spans="1:73">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row>
    <row r="197" spans="1:73">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row>
    <row r="198" spans="1:73">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row>
    <row r="199" spans="1:73">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row>
    <row r="200" spans="1:73">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row>
    <row r="201" spans="1:73">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row>
    <row r="202" spans="1:73">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row>
    <row r="203" spans="1:73">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row>
    <row r="204" spans="1:73">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row>
    <row r="205" spans="1:73">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row>
    <row r="206" spans="1:73">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row>
    <row r="207" spans="1:73">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row>
    <row r="208" spans="1:73">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row>
    <row r="209" spans="1:73">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row>
    <row r="210" spans="1:73">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row>
    <row r="211" spans="1:73">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row>
    <row r="212" spans="1:73">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row>
    <row r="213" spans="1:73">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row>
    <row r="214" spans="1:73">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row>
    <row r="215" spans="1:73">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row>
    <row r="216" spans="1:73">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row>
    <row r="217" spans="1:73">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row>
    <row r="218" spans="1:73">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row>
    <row r="219" spans="1:73">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row>
    <row r="220" spans="1:73">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row>
    <row r="221" spans="1:73">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row>
    <row r="222" spans="1:73">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row>
    <row r="223" spans="1:73">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row>
    <row r="224" spans="1:73">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row>
    <row r="225" spans="1:73">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row>
    <row r="226" spans="1:73">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row>
    <row r="227" spans="1:73">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row>
    <row r="228" spans="1:73">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row>
    <row r="229" spans="1:73">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row>
    <row r="230" spans="1:73">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row>
    <row r="231" spans="1:73">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row>
    <row r="232" spans="1:73">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row>
    <row r="233" spans="1:73">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row>
    <row r="234" spans="1:73">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row>
    <row r="235" spans="1:73">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row>
    <row r="236" spans="1:73">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row>
    <row r="237" spans="1:73">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row>
    <row r="238" spans="1:73">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row>
    <row r="239" spans="1:73">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row>
    <row r="240" spans="1:73">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row>
    <row r="241" spans="1:73">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row>
    <row r="242" spans="1:73">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row>
    <row r="243" spans="1:73">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row>
    <row r="244" spans="1:73">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row>
    <row r="245" spans="1:73">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row>
    <row r="246" spans="1:73">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row>
    <row r="247" spans="1:73">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row>
    <row r="248" spans="1:73">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row>
    <row r="249" spans="1:73">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row>
    <row r="250" spans="1:73">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row>
    <row r="251" spans="1:73">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row>
    <row r="252" spans="1:73">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row>
    <row r="253" spans="1:73">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row>
    <row r="254" spans="1:73">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row>
    <row r="255" spans="1:73">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row>
    <row r="256" spans="1:73">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row>
    <row r="257" spans="1:73">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row>
    <row r="258" spans="1:73">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row>
    <row r="259" spans="1:73">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row>
    <row r="260" spans="1:73">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row>
    <row r="261" spans="1:73">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row>
    <row r="262" spans="1:73">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row>
    <row r="263" spans="1:73">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row>
    <row r="264" spans="1:73">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row>
    <row r="265" spans="1:73">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row>
    <row r="266" spans="1:73">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row>
    <row r="267" spans="1:73">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row>
    <row r="268" spans="1:73">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row>
    <row r="269" spans="1:73">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row>
    <row r="270" spans="1:73">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row>
    <row r="271" spans="1:73">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row>
    <row r="272" spans="1:73">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row>
    <row r="273" spans="1:73">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row>
    <row r="274" spans="1:73">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row>
    <row r="275" spans="1:73">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row>
    <row r="276" spans="1:73">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row>
    <row r="277" spans="1:73">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row>
    <row r="278" spans="1:73">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row>
    <row r="279" spans="1:73">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row>
    <row r="280" spans="1:73">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row>
    <row r="281" spans="1:73">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row>
    <row r="282" spans="1:73">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row>
    <row r="283" spans="1:73">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row>
    <row r="284" spans="1:73">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row>
    <row r="285" spans="1:73">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row>
    <row r="286" spans="1:73">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row>
    <row r="287" spans="1:73">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row>
    <row r="288" spans="1:73">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row>
    <row r="289" spans="1:73">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row>
    <row r="290" spans="1:73">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row>
    <row r="291" spans="1:73">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row>
    <row r="292" spans="1:73">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row>
    <row r="293" spans="1:73">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row>
    <row r="294" spans="1:73">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row>
    <row r="295" spans="1:73">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row>
    <row r="296" spans="1:73">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row>
    <row r="297" spans="1:73">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row>
    <row r="298" spans="1:73">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row>
    <row r="299" spans="1:73">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row>
    <row r="300" spans="1:73">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row>
    <row r="301" spans="1:73">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row>
    <row r="302" spans="1:73">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row>
    <row r="303" spans="1:73">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row>
    <row r="304" spans="1:73">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row>
    <row r="305" spans="1:73">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row>
    <row r="306" spans="1:73">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row>
    <row r="307" spans="1:73">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row>
    <row r="308" spans="1:73">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row>
    <row r="309" spans="1:73">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row>
    <row r="310" spans="1:73">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row>
    <row r="311" spans="1:73">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row>
    <row r="312" spans="1:73">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row>
    <row r="313" spans="1:73">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row>
    <row r="314" spans="1:73">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row>
    <row r="315" spans="1:73">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row>
    <row r="316" spans="1:73">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row>
    <row r="317" spans="1:73">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row>
    <row r="318" spans="1:73">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row>
    <row r="319" spans="1:73">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row>
    <row r="320" spans="1:73">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row>
    <row r="321" spans="1:73">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row>
    <row r="322" spans="1:73">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row>
    <row r="323" spans="1:73">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row>
    <row r="324" spans="1:73">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row>
    <row r="325" spans="1:73">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row>
    <row r="326" spans="1:73">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row>
    <row r="327" spans="1:73">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row>
    <row r="328" spans="1:73">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row>
    <row r="329" spans="1:73">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row>
    <row r="330" spans="1:73">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row>
    <row r="331" spans="1:73">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row>
    <row r="332" spans="1:73">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row>
    <row r="333" spans="1:73">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row>
    <row r="334" spans="1:73">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row>
    <row r="335" spans="1:73">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row>
    <row r="336" spans="1:73">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row>
    <row r="337" spans="1:73">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row>
    <row r="338" spans="1:73">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row>
    <row r="339" spans="1:73">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row>
    <row r="340" spans="1:73">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row>
    <row r="341" spans="1:73">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row>
    <row r="342" spans="1:73">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row>
    <row r="343" spans="1:73">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row>
    <row r="344" spans="1:73">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row>
    <row r="345" spans="1:73">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row>
    <row r="346" spans="1:73">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row>
    <row r="347" spans="1:73">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row>
    <row r="348" spans="1:73">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row>
    <row r="349" spans="1:73">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row>
    <row r="350" spans="1:73">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row>
    <row r="351" spans="1:73">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row>
    <row r="352" spans="1:73">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row>
    <row r="353" spans="1:73">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row>
    <row r="354" spans="1:73">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row>
    <row r="355" spans="1:73">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row>
    <row r="356" spans="1:73">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row>
    <row r="357" spans="1:73">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row>
    <row r="358" spans="1:73">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row>
    <row r="359" spans="1:73">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row>
    <row r="360" spans="1:73">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row>
  </sheetData>
  <sheetProtection algorithmName="SHA-512" hashValue="hWMmA3EjpVCBeIoGA48bR+p1cudYxJ3kbBNWGktWUv4nY97JgSiC10QRCjPG/p77XKSw6HvJVBQQzrCXIJpRSA==" saltValue="ZBRuzZWSyLEz3QeiZTZ4Rg==" spinCount="100000" sheet="1" objects="1" scenarios="1" selectLockedCells="1"/>
  <mergeCells count="3">
    <mergeCell ref="Q27:T27"/>
    <mergeCell ref="D8:Z10"/>
    <mergeCell ref="Q21:T21"/>
  </mergeCells>
  <pageMargins left="0.7" right="0.7" top="0.75" bottom="0.75" header="0.3" footer="0.3"/>
  <pageSetup paperSize="9" orientation="portrait" horizontalDpi="4294967294"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Z603"/>
  <sheetViews>
    <sheetView tabSelected="1" zoomScaleNormal="100" workbookViewId="0">
      <selection activeCell="S35" sqref="S35"/>
    </sheetView>
  </sheetViews>
  <sheetFormatPr defaultRowHeight="12.75"/>
  <cols>
    <col min="1" max="1" width="19.42578125" customWidth="1"/>
    <col min="2" max="2" width="6.28515625" customWidth="1"/>
    <col min="13" max="13" width="12.28515625" customWidth="1"/>
    <col min="14" max="14" width="15.7109375" customWidth="1"/>
    <col min="16" max="16" width="12.28515625" customWidth="1"/>
    <col min="17" max="17" width="5" style="1" customWidth="1"/>
    <col min="18" max="18" width="11" style="1" customWidth="1"/>
    <col min="19" max="19" width="12" customWidth="1"/>
    <col min="20" max="20" width="7.5703125" style="2" customWidth="1"/>
    <col min="21" max="21" width="9.42578125" bestFit="1" customWidth="1"/>
    <col min="22" max="22" width="12.7109375" customWidth="1"/>
    <col min="23" max="23" width="5.85546875" customWidth="1"/>
    <col min="24" max="24" width="18.85546875" customWidth="1"/>
    <col min="25" max="25" width="10.7109375" bestFit="1" customWidth="1"/>
  </cols>
  <sheetData>
    <row r="1" spans="1:104">
      <c r="A1" s="24"/>
      <c r="B1" s="24"/>
      <c r="C1" s="24"/>
      <c r="D1" s="24"/>
      <c r="E1" s="24"/>
      <c r="F1" s="24"/>
      <c r="G1" s="24"/>
      <c r="H1" s="24"/>
      <c r="I1" s="24"/>
      <c r="J1" s="24"/>
      <c r="K1" s="24"/>
      <c r="L1" s="24"/>
      <c r="M1" s="24"/>
      <c r="N1" s="24"/>
      <c r="O1" s="24"/>
      <c r="P1" s="24"/>
      <c r="Q1" s="25"/>
      <c r="R1" s="25"/>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R1" s="181"/>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row>
    <row r="2" spans="1:104" ht="23.25">
      <c r="A2" s="24"/>
      <c r="B2" s="24"/>
      <c r="C2" s="24"/>
      <c r="D2" s="332" t="s">
        <v>64</v>
      </c>
      <c r="E2" s="333"/>
      <c r="F2" s="333"/>
      <c r="G2" s="333"/>
      <c r="H2" s="333"/>
      <c r="I2" s="333"/>
      <c r="J2" s="333"/>
      <c r="K2" s="333"/>
      <c r="L2" s="333"/>
      <c r="M2" s="333"/>
      <c r="N2" s="333"/>
      <c r="O2" s="333"/>
      <c r="P2" s="333"/>
      <c r="Q2" s="333"/>
      <c r="R2" s="333"/>
      <c r="S2" s="333"/>
      <c r="T2" s="333"/>
      <c r="U2" s="333"/>
      <c r="V2" s="333"/>
      <c r="W2" s="333"/>
      <c r="X2" s="333"/>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row>
    <row r="3" spans="1:104" ht="18">
      <c r="A3" s="24"/>
      <c r="B3" s="24"/>
      <c r="C3" s="24"/>
      <c r="D3" s="29"/>
      <c r="E3" s="29"/>
      <c r="F3" s="29"/>
      <c r="G3" s="29"/>
      <c r="H3" s="29"/>
      <c r="I3" s="29"/>
      <c r="J3" s="29"/>
      <c r="K3" s="29"/>
      <c r="L3" s="29"/>
      <c r="M3" s="29"/>
      <c r="N3" s="29"/>
      <c r="O3" s="32" t="s">
        <v>149</v>
      </c>
      <c r="P3" s="29"/>
      <c r="Q3" s="29"/>
      <c r="R3" s="29"/>
      <c r="S3" s="29"/>
      <c r="T3" s="29"/>
      <c r="U3" s="29"/>
      <c r="V3" s="29"/>
      <c r="W3" s="29"/>
      <c r="X3" s="29"/>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row>
    <row r="4" spans="1:104">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row>
    <row r="5" spans="1:104" ht="15.75">
      <c r="A5" s="24"/>
      <c r="B5" s="24"/>
      <c r="C5" s="24"/>
      <c r="D5" s="24"/>
      <c r="E5" s="24"/>
      <c r="F5" s="24"/>
      <c r="G5" s="24"/>
      <c r="H5" s="24"/>
      <c r="I5" s="24"/>
      <c r="J5" s="24"/>
      <c r="K5" s="24"/>
      <c r="L5" s="24"/>
      <c r="M5" s="122" t="s">
        <v>3</v>
      </c>
      <c r="N5" s="24"/>
      <c r="O5" s="24"/>
      <c r="P5" s="24"/>
      <c r="Q5" s="25"/>
      <c r="R5" s="25"/>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row>
    <row r="6" spans="1:104" ht="15">
      <c r="A6" s="24"/>
      <c r="B6" s="24"/>
      <c r="C6" s="24"/>
      <c r="D6" s="24"/>
      <c r="E6" s="24"/>
      <c r="F6" s="24"/>
      <c r="G6" s="24"/>
      <c r="H6" s="24"/>
      <c r="I6" s="24"/>
      <c r="J6" s="24"/>
      <c r="K6" s="24"/>
      <c r="L6" s="24"/>
      <c r="M6" s="24"/>
      <c r="N6" s="24" t="s">
        <v>6</v>
      </c>
      <c r="O6" s="346" t="s">
        <v>164</v>
      </c>
      <c r="P6" s="347"/>
      <c r="Q6" s="347"/>
      <c r="R6" s="347"/>
      <c r="S6" s="348"/>
      <c r="T6" s="123" t="str">
        <f t="shared" ref="T6:T12" si="0">IF(O6&gt;0,"","SVP invullen")</f>
        <v/>
      </c>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row>
    <row r="7" spans="1:104" ht="15">
      <c r="A7" s="24"/>
      <c r="B7" s="24"/>
      <c r="C7" s="24"/>
      <c r="D7" s="24"/>
      <c r="E7" s="24"/>
      <c r="F7" s="24"/>
      <c r="G7" s="24"/>
      <c r="H7" s="24"/>
      <c r="I7" s="24"/>
      <c r="J7" s="24"/>
      <c r="K7" s="24"/>
      <c r="L7" s="24"/>
      <c r="M7" s="24"/>
      <c r="N7" s="24" t="s">
        <v>0</v>
      </c>
      <c r="O7" s="346" t="s">
        <v>165</v>
      </c>
      <c r="P7" s="347"/>
      <c r="Q7" s="347"/>
      <c r="R7" s="347"/>
      <c r="S7" s="348"/>
      <c r="T7" s="123" t="str">
        <f t="shared" si="0"/>
        <v/>
      </c>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row>
    <row r="8" spans="1:104" ht="15">
      <c r="A8" s="24"/>
      <c r="B8" s="24"/>
      <c r="C8" s="24"/>
      <c r="D8" s="24"/>
      <c r="E8" s="24"/>
      <c r="F8" s="24"/>
      <c r="G8" s="24"/>
      <c r="H8" s="24"/>
      <c r="I8" s="24"/>
      <c r="J8" s="24"/>
      <c r="K8" s="24"/>
      <c r="L8" s="24"/>
      <c r="M8" s="24"/>
      <c r="N8" s="24" t="s">
        <v>22</v>
      </c>
      <c r="O8" s="346"/>
      <c r="P8" s="347"/>
      <c r="Q8" s="347"/>
      <c r="R8" s="347"/>
      <c r="S8" s="348"/>
      <c r="T8" s="123" t="str">
        <f t="shared" si="0"/>
        <v>SVP invullen</v>
      </c>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row>
    <row r="9" spans="1:104" ht="15">
      <c r="A9" s="24"/>
      <c r="B9" s="24"/>
      <c r="C9" s="24"/>
      <c r="D9" s="24"/>
      <c r="E9" s="24"/>
      <c r="F9" s="24"/>
      <c r="G9" s="24"/>
      <c r="H9" s="24"/>
      <c r="I9" s="24"/>
      <c r="J9" s="24"/>
      <c r="K9" s="24"/>
      <c r="L9" s="24"/>
      <c r="M9" s="24"/>
      <c r="N9" s="24" t="s">
        <v>7</v>
      </c>
      <c r="O9" s="346"/>
      <c r="P9" s="347"/>
      <c r="Q9" s="347"/>
      <c r="R9" s="347"/>
      <c r="S9" s="348"/>
      <c r="T9" s="123" t="str">
        <f t="shared" si="0"/>
        <v>SVP invullen</v>
      </c>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row>
    <row r="10" spans="1:104" ht="15">
      <c r="A10" s="24"/>
      <c r="B10" s="24"/>
      <c r="C10" s="24"/>
      <c r="D10" s="246" t="s">
        <v>107</v>
      </c>
      <c r="E10" s="246"/>
      <c r="F10" s="246"/>
      <c r="G10" s="246"/>
      <c r="H10" s="246"/>
      <c r="I10" s="246"/>
      <c r="J10" s="24"/>
      <c r="K10" s="24"/>
      <c r="L10" s="24"/>
      <c r="M10" s="24"/>
      <c r="N10" s="24" t="s">
        <v>2</v>
      </c>
      <c r="O10" s="334"/>
      <c r="P10" s="347"/>
      <c r="Q10" s="347"/>
      <c r="R10" s="347"/>
      <c r="S10" s="348"/>
      <c r="T10" s="123" t="str">
        <f t="shared" si="0"/>
        <v>SVP invullen</v>
      </c>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row>
    <row r="11" spans="1:104">
      <c r="A11" s="24"/>
      <c r="B11" s="24"/>
      <c r="C11" s="24"/>
      <c r="D11" s="246" t="s">
        <v>108</v>
      </c>
      <c r="E11" s="246"/>
      <c r="F11" s="246"/>
      <c r="G11" s="246"/>
      <c r="H11" s="246"/>
      <c r="I11" s="246"/>
      <c r="J11" s="24"/>
      <c r="K11" s="24"/>
      <c r="L11" s="24"/>
      <c r="M11" s="24"/>
      <c r="N11" s="124" t="s">
        <v>76</v>
      </c>
      <c r="O11" s="334"/>
      <c r="P11" s="335"/>
      <c r="Q11" s="335"/>
      <c r="R11" s="335"/>
      <c r="S11" s="336"/>
      <c r="T11" s="123" t="str">
        <f t="shared" si="0"/>
        <v>SVP invullen</v>
      </c>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row>
    <row r="12" spans="1:104">
      <c r="A12" s="24"/>
      <c r="B12" s="24"/>
      <c r="C12" s="24"/>
      <c r="D12" s="246" t="s">
        <v>166</v>
      </c>
      <c r="E12" s="246"/>
      <c r="F12" s="246"/>
      <c r="G12" s="246"/>
      <c r="H12" s="246"/>
      <c r="I12" s="246"/>
      <c r="J12" s="24"/>
      <c r="K12" s="24"/>
      <c r="L12" s="24"/>
      <c r="M12" s="24"/>
      <c r="N12" s="124" t="s">
        <v>67</v>
      </c>
      <c r="O12" s="337"/>
      <c r="P12" s="338"/>
      <c r="Q12" s="338"/>
      <c r="R12" s="338"/>
      <c r="S12" s="339"/>
      <c r="T12" s="123" t="str">
        <f t="shared" si="0"/>
        <v>SVP invullen</v>
      </c>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row>
    <row r="13" spans="1:104">
      <c r="A13" s="24"/>
      <c r="B13" s="24"/>
      <c r="C13" s="24"/>
      <c r="D13" s="248" t="s">
        <v>115</v>
      </c>
      <c r="E13" s="249"/>
      <c r="F13" s="249"/>
      <c r="G13" s="249"/>
      <c r="H13" s="249"/>
      <c r="I13" s="246"/>
      <c r="J13" s="24"/>
      <c r="K13" s="24"/>
      <c r="L13" s="24"/>
      <c r="M13" s="24"/>
      <c r="N13" s="24"/>
      <c r="O13" s="340"/>
      <c r="P13" s="341"/>
      <c r="Q13" s="341"/>
      <c r="R13" s="341"/>
      <c r="S13" s="342"/>
      <c r="T13" s="123"/>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row>
    <row r="14" spans="1:104">
      <c r="A14" s="24"/>
      <c r="B14" s="24"/>
      <c r="C14" s="24"/>
      <c r="D14" s="125"/>
      <c r="E14" s="24"/>
      <c r="F14" s="24"/>
      <c r="G14" s="24"/>
      <c r="H14" s="24"/>
      <c r="I14" s="24"/>
      <c r="J14" s="24"/>
      <c r="K14" s="24"/>
      <c r="L14" s="24"/>
      <c r="M14" s="24"/>
      <c r="N14" s="24"/>
      <c r="O14" s="343"/>
      <c r="P14" s="344"/>
      <c r="Q14" s="344"/>
      <c r="R14" s="344"/>
      <c r="S14" s="345"/>
      <c r="T14" s="123"/>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row>
    <row r="15" spans="1:104">
      <c r="A15" s="24"/>
      <c r="B15" s="24"/>
      <c r="C15" s="24"/>
      <c r="D15" s="125"/>
      <c r="E15" s="24"/>
      <c r="F15" s="24"/>
      <c r="G15" s="24"/>
      <c r="H15" s="24"/>
      <c r="I15" s="24"/>
      <c r="J15" s="24"/>
      <c r="K15" s="24"/>
      <c r="L15" s="24"/>
      <c r="M15" s="24"/>
      <c r="N15" s="125"/>
      <c r="O15" s="125"/>
      <c r="P15" s="126"/>
      <c r="Q15" s="23"/>
      <c r="R15" s="23"/>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row>
    <row r="16" spans="1:104" ht="15">
      <c r="A16" s="24"/>
      <c r="B16" s="24"/>
      <c r="C16" s="24"/>
      <c r="D16" s="125"/>
      <c r="E16" s="24"/>
      <c r="F16" s="24"/>
      <c r="G16" s="24"/>
      <c r="H16" s="24"/>
      <c r="I16" s="24"/>
      <c r="J16" s="24"/>
      <c r="K16" s="24"/>
      <c r="L16" s="24"/>
      <c r="M16" s="24"/>
      <c r="N16" s="127" t="s">
        <v>89</v>
      </c>
      <c r="O16" s="128"/>
      <c r="P16" s="24"/>
      <c r="Q16" s="23"/>
      <c r="R16" s="324" t="str">
        <f ca="1">IF(S16&lt;factr!C12,"s.v.p. datum in de toekomst invullen:","-")</f>
        <v>s.v.p. datum in de toekomst invullen:</v>
      </c>
      <c r="S16" s="325"/>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row>
    <row r="17" spans="1:104" ht="16.5">
      <c r="A17" s="24"/>
      <c r="B17" s="24"/>
      <c r="C17" s="24"/>
      <c r="D17" s="125"/>
      <c r="E17" s="24"/>
      <c r="F17" s="24"/>
      <c r="G17" s="24"/>
      <c r="H17" s="24"/>
      <c r="I17" s="24"/>
      <c r="J17" s="24"/>
      <c r="K17" s="24"/>
      <c r="L17" s="24"/>
      <c r="M17" s="122"/>
      <c r="N17" s="24" t="s">
        <v>151</v>
      </c>
      <c r="O17" s="24"/>
      <c r="P17" s="24"/>
      <c r="Q17" s="129"/>
      <c r="R17" s="324" t="str">
        <f>IF(S17&gt;0,"-","s.v.p. aantal personen invullen:")</f>
        <v>s.v.p. aantal personen invullen:</v>
      </c>
      <c r="S17" s="326"/>
      <c r="T17" s="24"/>
      <c r="U17" s="24"/>
      <c r="V17" s="24"/>
      <c r="W17" s="24"/>
      <c r="X17" s="130"/>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row>
    <row r="18" spans="1:104" ht="15.75">
      <c r="A18" s="24"/>
      <c r="B18" s="24"/>
      <c r="C18" s="24"/>
      <c r="D18" s="125"/>
      <c r="E18" s="24"/>
      <c r="F18" s="24"/>
      <c r="G18" s="24"/>
      <c r="H18" s="24"/>
      <c r="I18" s="24"/>
      <c r="J18" s="24"/>
      <c r="K18" s="24"/>
      <c r="L18" s="24"/>
      <c r="M18" s="122"/>
      <c r="N18" s="24"/>
      <c r="O18" s="24"/>
      <c r="P18" s="24"/>
      <c r="Q18" s="129"/>
      <c r="R18" s="324"/>
      <c r="S18" s="324"/>
      <c r="T18" s="24"/>
      <c r="U18" s="24"/>
      <c r="V18" s="24"/>
      <c r="W18" s="24"/>
      <c r="X18" s="130"/>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row>
    <row r="19" spans="1:104" ht="15.75">
      <c r="A19" s="24"/>
      <c r="B19" s="24"/>
      <c r="C19" s="24"/>
      <c r="D19" s="131" t="s">
        <v>102</v>
      </c>
      <c r="E19" s="24"/>
      <c r="F19" s="24"/>
      <c r="G19" s="24"/>
      <c r="H19" s="24"/>
      <c r="I19" s="24"/>
      <c r="J19" s="24"/>
      <c r="K19" s="24"/>
      <c r="L19" s="24"/>
      <c r="M19" s="122" t="s">
        <v>66</v>
      </c>
      <c r="N19" s="24"/>
      <c r="O19" s="24"/>
      <c r="P19" s="24"/>
      <c r="Q19" s="24"/>
      <c r="R19" s="24"/>
      <c r="S19" s="24"/>
      <c r="T19" s="169"/>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row>
    <row r="20" spans="1:104">
      <c r="A20" s="24"/>
      <c r="B20" s="24"/>
      <c r="C20" s="24"/>
      <c r="D20" s="125"/>
      <c r="E20" s="24"/>
      <c r="F20" s="24"/>
      <c r="G20" s="24"/>
      <c r="H20" s="24"/>
      <c r="I20" s="24"/>
      <c r="J20" s="24"/>
      <c r="K20" s="24"/>
      <c r="L20" s="24"/>
      <c r="M20" s="24"/>
      <c r="N20" s="132"/>
      <c r="O20" s="24"/>
      <c r="P20" s="24"/>
      <c r="Q20" s="23"/>
      <c r="R20" s="23"/>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row>
    <row r="21" spans="1:104">
      <c r="A21" s="24"/>
      <c r="B21" s="24"/>
      <c r="C21" s="24"/>
      <c r="D21" s="133"/>
      <c r="E21" s="134"/>
      <c r="F21" s="134"/>
      <c r="G21" s="134"/>
      <c r="H21" s="134"/>
      <c r="I21" s="134"/>
      <c r="J21" s="134"/>
      <c r="K21" s="135"/>
      <c r="L21" s="24"/>
      <c r="M21" s="136" t="s">
        <v>111</v>
      </c>
      <c r="N21" s="134"/>
      <c r="O21" s="134"/>
      <c r="P21" s="134"/>
      <c r="Q21" s="134"/>
      <c r="R21" s="134"/>
      <c r="S21" s="135"/>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row>
    <row r="22" spans="1:104">
      <c r="A22" s="24"/>
      <c r="B22" s="24"/>
      <c r="C22" s="24"/>
      <c r="D22" s="137" t="s">
        <v>103</v>
      </c>
      <c r="E22" s="125"/>
      <c r="F22" s="125"/>
      <c r="G22" s="125"/>
      <c r="H22" s="125"/>
      <c r="I22" s="125"/>
      <c r="J22" s="125"/>
      <c r="K22" s="138"/>
      <c r="L22" s="24"/>
      <c r="M22" s="139"/>
      <c r="N22" s="125"/>
      <c r="O22" s="125"/>
      <c r="P22" s="125"/>
      <c r="Q22" s="125"/>
      <c r="R22" s="125"/>
      <c r="S22" s="138"/>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row>
    <row r="23" spans="1:104">
      <c r="A23" s="24"/>
      <c r="B23" s="24"/>
      <c r="C23" s="24"/>
      <c r="D23" s="139" t="s">
        <v>104</v>
      </c>
      <c r="E23" s="125"/>
      <c r="F23" s="125"/>
      <c r="G23" s="125"/>
      <c r="H23" s="125"/>
      <c r="I23" s="125"/>
      <c r="J23" s="125"/>
      <c r="K23" s="138"/>
      <c r="L23" s="125"/>
      <c r="M23" s="142" t="s">
        <v>71</v>
      </c>
      <c r="N23" s="125"/>
      <c r="O23" s="125"/>
      <c r="P23" s="125"/>
      <c r="Q23" s="125"/>
      <c r="R23" s="125"/>
      <c r="S23" s="138"/>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row>
    <row r="24" spans="1:104">
      <c r="A24" s="24"/>
      <c r="B24" s="24"/>
      <c r="C24" s="24"/>
      <c r="D24" s="137" t="s">
        <v>105</v>
      </c>
      <c r="E24" s="125"/>
      <c r="F24" s="125"/>
      <c r="G24" s="125"/>
      <c r="H24" s="125"/>
      <c r="I24" s="125"/>
      <c r="J24" s="125"/>
      <c r="K24" s="138"/>
      <c r="L24" s="24"/>
      <c r="M24" s="142" t="s">
        <v>70</v>
      </c>
      <c r="N24" s="125"/>
      <c r="O24" s="125"/>
      <c r="P24" s="125"/>
      <c r="Q24" s="125"/>
      <c r="R24" s="125"/>
      <c r="S24" s="138"/>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row>
    <row r="25" spans="1:104">
      <c r="A25" s="24"/>
      <c r="B25" s="24"/>
      <c r="C25" s="24"/>
      <c r="D25" s="137" t="s">
        <v>106</v>
      </c>
      <c r="E25" s="125"/>
      <c r="F25" s="125"/>
      <c r="G25" s="125"/>
      <c r="H25" s="125"/>
      <c r="I25" s="125"/>
      <c r="J25" s="125"/>
      <c r="K25" s="138"/>
      <c r="L25" s="24"/>
      <c r="M25" s="143">
        <v>37.5</v>
      </c>
      <c r="N25" s="125"/>
      <c r="O25" s="125"/>
      <c r="P25" s="125"/>
      <c r="Q25" s="125"/>
      <c r="R25" s="125"/>
      <c r="S25" s="144" t="s">
        <v>97</v>
      </c>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row>
    <row r="26" spans="1:104">
      <c r="A26" s="24"/>
      <c r="B26" s="24"/>
      <c r="C26" s="24"/>
      <c r="D26" s="139"/>
      <c r="E26" s="24"/>
      <c r="F26" s="125"/>
      <c r="G26" s="125"/>
      <c r="H26" s="125"/>
      <c r="I26" s="125"/>
      <c r="J26" s="125"/>
      <c r="K26" s="138"/>
      <c r="L26" s="24"/>
      <c r="M26" s="142" t="s">
        <v>93</v>
      </c>
      <c r="N26" s="125"/>
      <c r="O26" s="125"/>
      <c r="P26" s="125"/>
      <c r="Q26" s="125"/>
      <c r="R26" s="125"/>
      <c r="S26" s="145" t="s">
        <v>96</v>
      </c>
      <c r="T26" s="24"/>
      <c r="U26" s="124" t="s">
        <v>95</v>
      </c>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row>
    <row r="27" spans="1:104">
      <c r="A27" s="24"/>
      <c r="B27" s="24"/>
      <c r="C27" s="24"/>
      <c r="D27" s="139"/>
      <c r="E27" s="149">
        <v>10</v>
      </c>
      <c r="F27" s="125"/>
      <c r="G27" s="125"/>
      <c r="H27" s="125"/>
      <c r="I27" s="125"/>
      <c r="J27" s="125"/>
      <c r="K27" s="138"/>
      <c r="L27" s="24"/>
      <c r="M27" s="150"/>
      <c r="N27" s="125"/>
      <c r="O27" s="125"/>
      <c r="P27" s="125"/>
      <c r="Q27" s="125"/>
      <c r="R27" s="125"/>
      <c r="S27" s="171"/>
      <c r="T27" s="24"/>
      <c r="U27" s="151" t="str">
        <f>IF(S27&gt;0,S27*M25,"")</f>
        <v/>
      </c>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row>
    <row r="28" spans="1:104">
      <c r="A28" s="24"/>
      <c r="B28" s="24"/>
      <c r="C28" s="24"/>
      <c r="D28" s="139"/>
      <c r="E28" s="170"/>
      <c r="F28" s="125"/>
      <c r="G28" s="125"/>
      <c r="H28" s="125"/>
      <c r="I28" s="125"/>
      <c r="J28" s="125"/>
      <c r="K28" s="138"/>
      <c r="L28" s="24"/>
      <c r="M28" s="150"/>
      <c r="N28" s="125"/>
      <c r="O28" s="125"/>
      <c r="P28" s="125"/>
      <c r="Q28" s="125"/>
      <c r="R28" s="125"/>
      <c r="S28" s="138"/>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row>
    <row r="29" spans="1:104">
      <c r="A29" s="24"/>
      <c r="B29" s="24"/>
      <c r="C29" s="24"/>
      <c r="D29" s="139"/>
      <c r="E29" s="26"/>
      <c r="F29" s="125"/>
      <c r="G29" s="125"/>
      <c r="H29" s="125"/>
      <c r="I29" s="125"/>
      <c r="J29" s="125"/>
      <c r="K29" s="138"/>
      <c r="L29" s="24"/>
      <c r="M29" s="150"/>
      <c r="N29" s="125"/>
      <c r="O29" s="125"/>
      <c r="P29" s="125"/>
      <c r="Q29" s="125"/>
      <c r="R29" s="125"/>
      <c r="S29" s="138"/>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row>
    <row r="30" spans="1:104">
      <c r="A30" s="24"/>
      <c r="B30" s="24"/>
      <c r="C30" s="24"/>
      <c r="D30" s="152"/>
      <c r="E30" s="153" t="str">
        <f>IF(E28&gt;0,E27,"")</f>
        <v/>
      </c>
      <c r="F30" s="154"/>
      <c r="G30" s="154"/>
      <c r="H30" s="154"/>
      <c r="I30" s="154"/>
      <c r="J30" s="154"/>
      <c r="K30" s="155"/>
      <c r="L30" s="24"/>
      <c r="M30" s="150"/>
      <c r="N30" s="125"/>
      <c r="O30" s="125"/>
      <c r="P30" s="125"/>
      <c r="Q30" s="125"/>
      <c r="R30" s="125"/>
      <c r="S30" s="138"/>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row>
    <row r="31" spans="1:104">
      <c r="A31" s="24"/>
      <c r="B31" s="24"/>
      <c r="C31" s="24"/>
      <c r="D31" s="125"/>
      <c r="E31" s="125"/>
      <c r="F31" s="125"/>
      <c r="G31" s="125"/>
      <c r="H31" s="125"/>
      <c r="I31" s="125"/>
      <c r="J31" s="125"/>
      <c r="K31" s="125"/>
      <c r="L31" s="24"/>
      <c r="M31" s="150"/>
      <c r="N31" s="125"/>
      <c r="O31" s="125"/>
      <c r="P31" s="125"/>
      <c r="Q31" s="125"/>
      <c r="R31" s="125"/>
      <c r="S31" s="138"/>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row>
    <row r="32" spans="1:104" ht="15">
      <c r="A32" s="24"/>
      <c r="B32" s="24"/>
      <c r="C32" s="24"/>
      <c r="D32" s="131" t="s">
        <v>101</v>
      </c>
      <c r="E32" s="125"/>
      <c r="F32" s="125"/>
      <c r="G32" s="125"/>
      <c r="H32" s="125"/>
      <c r="I32" s="125"/>
      <c r="J32" s="125"/>
      <c r="K32" s="125"/>
      <c r="L32" s="24"/>
      <c r="M32" s="142" t="s">
        <v>72</v>
      </c>
      <c r="N32" s="125"/>
      <c r="O32" s="125"/>
      <c r="P32" s="125"/>
      <c r="Q32" s="125"/>
      <c r="R32" s="125"/>
      <c r="S32" s="138"/>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row>
    <row r="33" spans="1:104">
      <c r="A33" s="24"/>
      <c r="B33" s="24"/>
      <c r="C33" s="24"/>
      <c r="D33" s="154"/>
      <c r="E33" s="154"/>
      <c r="F33" s="154"/>
      <c r="G33" s="154"/>
      <c r="H33" s="154"/>
      <c r="I33" s="154"/>
      <c r="J33" s="154"/>
      <c r="K33" s="154"/>
      <c r="L33" s="24"/>
      <c r="M33" s="142" t="s">
        <v>73</v>
      </c>
      <c r="N33" s="125"/>
      <c r="O33" s="125"/>
      <c r="P33" s="125"/>
      <c r="Q33" s="125"/>
      <c r="R33" s="125"/>
      <c r="S33" s="144" t="s">
        <v>97</v>
      </c>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row>
    <row r="34" spans="1:104">
      <c r="A34" s="24"/>
      <c r="B34" s="24"/>
      <c r="C34" s="24"/>
      <c r="D34" s="139"/>
      <c r="E34" s="125"/>
      <c r="F34" s="125"/>
      <c r="G34" s="125"/>
      <c r="H34" s="125"/>
      <c r="I34" s="125"/>
      <c r="J34" s="125"/>
      <c r="K34" s="138"/>
      <c r="L34" s="24"/>
      <c r="M34" s="143">
        <v>30</v>
      </c>
      <c r="N34" s="125"/>
      <c r="O34" s="125"/>
      <c r="P34" s="125"/>
      <c r="Q34" s="125"/>
      <c r="R34" s="125"/>
      <c r="S34" s="145" t="s">
        <v>96</v>
      </c>
      <c r="T34" s="24"/>
      <c r="U34" s="124" t="s">
        <v>95</v>
      </c>
      <c r="V34" s="24"/>
      <c r="W34" s="156"/>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row>
    <row r="35" spans="1:104">
      <c r="A35" s="24"/>
      <c r="B35" s="24"/>
      <c r="C35" s="24"/>
      <c r="D35" s="139"/>
      <c r="E35" s="158">
        <v>1</v>
      </c>
      <c r="F35" s="125"/>
      <c r="G35" s="125"/>
      <c r="H35" s="125"/>
      <c r="I35" s="158">
        <v>1</v>
      </c>
      <c r="J35" s="125"/>
      <c r="K35" s="138"/>
      <c r="L35" s="24"/>
      <c r="M35" s="142" t="s">
        <v>93</v>
      </c>
      <c r="N35" s="125"/>
      <c r="O35" s="125"/>
      <c r="P35" s="125"/>
      <c r="Q35" s="125"/>
      <c r="R35" s="125"/>
      <c r="S35" s="171"/>
      <c r="T35" s="24"/>
      <c r="U35" s="151" t="str">
        <f>IF(S35&gt;0,S35*M34,"")</f>
        <v/>
      </c>
      <c r="V35" s="24"/>
      <c r="W35" s="156"/>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row>
    <row r="36" spans="1:104">
      <c r="A36" s="24"/>
      <c r="B36" s="24"/>
      <c r="C36" s="24"/>
      <c r="D36" s="139"/>
      <c r="E36" s="159" t="s">
        <v>93</v>
      </c>
      <c r="F36" s="125"/>
      <c r="G36" s="125"/>
      <c r="H36" s="125"/>
      <c r="I36" s="159" t="s">
        <v>93</v>
      </c>
      <c r="J36" s="125"/>
      <c r="K36" s="138"/>
      <c r="L36" s="24"/>
      <c r="M36" s="150"/>
      <c r="N36" s="125"/>
      <c r="O36" s="125"/>
      <c r="P36" s="125"/>
      <c r="Q36" s="125"/>
      <c r="R36" s="125"/>
      <c r="S36" s="138"/>
      <c r="T36" s="24"/>
      <c r="U36" s="24"/>
      <c r="V36" s="24"/>
      <c r="W36" s="160"/>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row>
    <row r="37" spans="1:104">
      <c r="A37" s="24"/>
      <c r="B37" s="24"/>
      <c r="C37" s="24"/>
      <c r="D37" s="139"/>
      <c r="E37" s="159" t="s">
        <v>10</v>
      </c>
      <c r="F37" s="125"/>
      <c r="G37" s="125"/>
      <c r="H37" s="125"/>
      <c r="I37" s="125"/>
      <c r="J37" s="125"/>
      <c r="K37" s="138"/>
      <c r="L37" s="24"/>
      <c r="M37" s="150"/>
      <c r="N37" s="125"/>
      <c r="O37" s="125"/>
      <c r="P37" s="125"/>
      <c r="Q37" s="125"/>
      <c r="R37" s="125"/>
      <c r="S37" s="138"/>
      <c r="T37" s="24"/>
      <c r="U37" s="24"/>
      <c r="V37" s="24"/>
      <c r="W37" s="156"/>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row>
    <row r="38" spans="1:104">
      <c r="A38" s="24"/>
      <c r="B38" s="24"/>
      <c r="C38" s="24"/>
      <c r="D38" s="139"/>
      <c r="E38" s="159" t="s">
        <v>88</v>
      </c>
      <c r="F38" s="125"/>
      <c r="G38" s="125"/>
      <c r="H38" s="125"/>
      <c r="I38" s="161" t="s">
        <v>9</v>
      </c>
      <c r="J38" s="125"/>
      <c r="K38" s="138"/>
      <c r="L38" s="24"/>
      <c r="M38" s="142" t="s">
        <v>74</v>
      </c>
      <c r="N38" s="125"/>
      <c r="O38" s="125"/>
      <c r="P38" s="125"/>
      <c r="Q38" s="125"/>
      <c r="R38" s="125"/>
      <c r="S38" s="138"/>
      <c r="T38" s="24"/>
      <c r="U38" s="24"/>
      <c r="V38" s="24"/>
      <c r="W38" s="156"/>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row>
    <row r="39" spans="1:104">
      <c r="A39" s="24"/>
      <c r="B39" s="24"/>
      <c r="C39" s="24"/>
      <c r="D39" s="139"/>
      <c r="E39" s="125"/>
      <c r="F39" s="125"/>
      <c r="G39" s="125"/>
      <c r="H39" s="125"/>
      <c r="I39" s="125"/>
      <c r="J39" s="125"/>
      <c r="K39" s="138"/>
      <c r="L39" s="24"/>
      <c r="M39" s="142" t="s">
        <v>75</v>
      </c>
      <c r="N39" s="125"/>
      <c r="O39" s="125"/>
      <c r="P39" s="125"/>
      <c r="Q39" s="125"/>
      <c r="R39" s="125"/>
      <c r="S39" s="138"/>
      <c r="T39" s="24"/>
      <c r="U39" s="24"/>
      <c r="V39" s="24"/>
      <c r="W39" s="160"/>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row>
    <row r="40" spans="1:104">
      <c r="A40" s="24"/>
      <c r="B40" s="24"/>
      <c r="C40" s="24"/>
      <c r="D40" s="139"/>
      <c r="E40" s="125"/>
      <c r="F40" s="125"/>
      <c r="G40" s="125"/>
      <c r="H40" s="125"/>
      <c r="I40" s="125"/>
      <c r="J40" s="125"/>
      <c r="K40" s="138"/>
      <c r="L40" s="24"/>
      <c r="M40" s="142" t="s">
        <v>94</v>
      </c>
      <c r="N40" s="125"/>
      <c r="O40" s="125"/>
      <c r="P40" s="125"/>
      <c r="Q40" s="125"/>
      <c r="R40" s="125"/>
      <c r="S40" s="138"/>
      <c r="T40" s="24"/>
      <c r="U40" s="24"/>
      <c r="V40" s="24"/>
      <c r="W40" s="156"/>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row>
    <row r="41" spans="1:104">
      <c r="A41" s="24"/>
      <c r="B41" s="24"/>
      <c r="C41" s="24"/>
      <c r="D41" s="139"/>
      <c r="E41" s="125"/>
      <c r="F41" s="125"/>
      <c r="G41" s="125"/>
      <c r="H41" s="125"/>
      <c r="I41" s="125"/>
      <c r="J41" s="125"/>
      <c r="K41" s="138"/>
      <c r="L41" s="24"/>
      <c r="M41" s="143">
        <v>25</v>
      </c>
      <c r="N41" s="125"/>
      <c r="O41" s="125"/>
      <c r="P41" s="125"/>
      <c r="Q41" s="125"/>
      <c r="R41" s="125"/>
      <c r="S41" s="144" t="s">
        <v>97</v>
      </c>
      <c r="T41" s="24"/>
      <c r="U41" s="24"/>
      <c r="V41" s="24"/>
      <c r="W41" s="156"/>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row>
    <row r="42" spans="1:104">
      <c r="A42" s="24"/>
      <c r="B42" s="24"/>
      <c r="C42" s="24"/>
      <c r="D42" s="139"/>
      <c r="E42" s="125"/>
      <c r="F42" s="125"/>
      <c r="G42" s="125"/>
      <c r="H42" s="125"/>
      <c r="I42" s="125"/>
      <c r="J42" s="125"/>
      <c r="K42" s="138"/>
      <c r="L42" s="24"/>
      <c r="M42" s="142" t="s">
        <v>93</v>
      </c>
      <c r="N42" s="125"/>
      <c r="O42" s="125"/>
      <c r="P42" s="125"/>
      <c r="Q42" s="125"/>
      <c r="R42" s="125"/>
      <c r="S42" s="145" t="s">
        <v>96</v>
      </c>
      <c r="T42" s="24"/>
      <c r="U42" s="124" t="s">
        <v>95</v>
      </c>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row>
    <row r="43" spans="1:104">
      <c r="A43" s="24"/>
      <c r="B43" s="24"/>
      <c r="C43" s="24"/>
      <c r="D43" s="139"/>
      <c r="E43" s="125"/>
      <c r="F43" s="125"/>
      <c r="G43" s="125"/>
      <c r="H43" s="125"/>
      <c r="I43" s="125"/>
      <c r="J43" s="125"/>
      <c r="K43" s="138"/>
      <c r="L43" s="24"/>
      <c r="M43" s="162"/>
      <c r="N43" s="125"/>
      <c r="O43" s="125"/>
      <c r="P43" s="125"/>
      <c r="Q43" s="125"/>
      <c r="R43" s="125"/>
      <c r="S43" s="171"/>
      <c r="T43" s="24"/>
      <c r="U43" s="151" t="str">
        <f>IF(S43&gt;0,S43*M41,"")</f>
        <v/>
      </c>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row>
    <row r="44" spans="1:104">
      <c r="A44" s="24"/>
      <c r="B44" s="24"/>
      <c r="C44" s="24"/>
      <c r="D44" s="139"/>
      <c r="E44" s="125"/>
      <c r="F44" s="125"/>
      <c r="G44" s="125"/>
      <c r="H44" s="125"/>
      <c r="I44" s="125"/>
      <c r="J44" s="125"/>
      <c r="K44" s="138"/>
      <c r="L44" s="24"/>
      <c r="M44" s="162"/>
      <c r="N44" s="125"/>
      <c r="O44" s="125"/>
      <c r="P44" s="125"/>
      <c r="Q44" s="125"/>
      <c r="R44" s="125"/>
      <c r="S44" s="138"/>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row>
    <row r="45" spans="1:104">
      <c r="A45" s="24"/>
      <c r="B45" s="24"/>
      <c r="C45" s="24"/>
      <c r="D45" s="139"/>
      <c r="E45" s="125"/>
      <c r="F45" s="125"/>
      <c r="G45" s="125"/>
      <c r="H45" s="125"/>
      <c r="I45" s="125"/>
      <c r="J45" s="125"/>
      <c r="K45" s="138"/>
      <c r="L45" s="24"/>
      <c r="M45" s="139"/>
      <c r="N45" s="125"/>
      <c r="O45" s="125"/>
      <c r="P45" s="125"/>
      <c r="Q45" s="125"/>
      <c r="R45" s="125"/>
      <c r="S45" s="138"/>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row>
    <row r="46" spans="1:104">
      <c r="A46" s="24"/>
      <c r="B46" s="24"/>
      <c r="C46" s="24"/>
      <c r="D46" s="139"/>
      <c r="E46" s="125"/>
      <c r="F46" s="125"/>
      <c r="G46" s="125"/>
      <c r="H46" s="125"/>
      <c r="I46" s="125"/>
      <c r="J46" s="125"/>
      <c r="K46" s="138"/>
      <c r="L46" s="24"/>
      <c r="M46" s="139"/>
      <c r="N46" s="125"/>
      <c r="O46" s="125"/>
      <c r="P46" s="125"/>
      <c r="Q46" s="125"/>
      <c r="R46" s="125"/>
      <c r="S46" s="138"/>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row>
    <row r="47" spans="1:104">
      <c r="A47" s="24"/>
      <c r="B47" s="24"/>
      <c r="C47" s="24"/>
      <c r="D47" s="139"/>
      <c r="E47" s="125"/>
      <c r="F47" s="125"/>
      <c r="G47" s="125"/>
      <c r="H47" s="125"/>
      <c r="I47" s="125"/>
      <c r="J47" s="125"/>
      <c r="K47" s="138"/>
      <c r="L47" s="24"/>
      <c r="M47" s="139"/>
      <c r="N47" s="125"/>
      <c r="O47" s="125"/>
      <c r="P47" s="125"/>
      <c r="Q47" s="125"/>
      <c r="R47" s="125"/>
      <c r="S47" s="138"/>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row>
    <row r="48" spans="1:104">
      <c r="A48" s="24"/>
      <c r="B48" s="24"/>
      <c r="C48" s="24"/>
      <c r="D48" s="139"/>
      <c r="E48" s="125"/>
      <c r="F48" s="125"/>
      <c r="G48" s="125"/>
      <c r="H48" s="125"/>
      <c r="I48" s="125"/>
      <c r="J48" s="125"/>
      <c r="K48" s="138"/>
      <c r="L48" s="24"/>
      <c r="M48" s="139"/>
      <c r="N48" s="125"/>
      <c r="O48" s="125"/>
      <c r="P48" s="125"/>
      <c r="Q48" s="125"/>
      <c r="R48" s="125"/>
      <c r="S48" s="138"/>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row>
    <row r="49" spans="1:104">
      <c r="A49" s="24"/>
      <c r="B49" s="24"/>
      <c r="C49" s="24"/>
      <c r="D49" s="139"/>
      <c r="E49" s="125"/>
      <c r="F49" s="125"/>
      <c r="G49" s="125"/>
      <c r="H49" s="125"/>
      <c r="I49" s="125"/>
      <c r="J49" s="125"/>
      <c r="K49" s="138"/>
      <c r="L49" s="24"/>
      <c r="M49" s="142" t="s">
        <v>91</v>
      </c>
      <c r="N49" s="24"/>
      <c r="O49" s="24"/>
      <c r="P49" s="24"/>
      <c r="Q49" s="24"/>
      <c r="R49" s="24"/>
      <c r="S49" s="138"/>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row>
    <row r="50" spans="1:104">
      <c r="A50" s="24"/>
      <c r="B50" s="24"/>
      <c r="C50" s="24"/>
      <c r="D50" s="139"/>
      <c r="E50" s="125"/>
      <c r="F50" s="125"/>
      <c r="G50" s="125"/>
      <c r="H50" s="125"/>
      <c r="I50" s="125"/>
      <c r="J50" s="125"/>
      <c r="K50" s="138"/>
      <c r="L50" s="24"/>
      <c r="M50" s="142" t="s">
        <v>92</v>
      </c>
      <c r="N50" s="24"/>
      <c r="O50" s="24"/>
      <c r="P50" s="24"/>
      <c r="Q50" s="24"/>
      <c r="R50" s="24"/>
      <c r="S50" s="138"/>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row>
    <row r="51" spans="1:104">
      <c r="A51" s="24"/>
      <c r="B51" s="24"/>
      <c r="C51" s="24"/>
      <c r="D51" s="139"/>
      <c r="E51" s="125"/>
      <c r="F51" s="125"/>
      <c r="G51" s="125"/>
      <c r="H51" s="125"/>
      <c r="I51" s="125"/>
      <c r="J51" s="125"/>
      <c r="K51" s="138"/>
      <c r="L51" s="24"/>
      <c r="M51" s="143">
        <v>20</v>
      </c>
      <c r="N51" s="24"/>
      <c r="O51" s="24"/>
      <c r="P51" s="24"/>
      <c r="Q51" s="24"/>
      <c r="R51" s="24"/>
      <c r="S51" s="144" t="s">
        <v>97</v>
      </c>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row>
    <row r="52" spans="1:104">
      <c r="A52" s="24"/>
      <c r="B52" s="24"/>
      <c r="C52" s="24"/>
      <c r="D52" s="163"/>
      <c r="E52" s="164" t="s">
        <v>98</v>
      </c>
      <c r="F52" s="125"/>
      <c r="G52" s="125"/>
      <c r="H52" s="125"/>
      <c r="I52" s="165" t="s">
        <v>99</v>
      </c>
      <c r="J52" s="125"/>
      <c r="K52" s="138"/>
      <c r="L52" s="24"/>
      <c r="M52" s="142" t="s">
        <v>93</v>
      </c>
      <c r="N52" s="24"/>
      <c r="O52" s="24"/>
      <c r="P52" s="24"/>
      <c r="Q52" s="24"/>
      <c r="R52" s="24"/>
      <c r="S52" s="145" t="s">
        <v>96</v>
      </c>
      <c r="T52" s="24"/>
      <c r="U52" s="124" t="s">
        <v>95</v>
      </c>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row>
    <row r="53" spans="1:104">
      <c r="A53" s="24"/>
      <c r="B53" s="24"/>
      <c r="C53" s="24"/>
      <c r="D53" s="139"/>
      <c r="E53" s="171"/>
      <c r="F53" s="125"/>
      <c r="G53" s="125"/>
      <c r="H53" s="125"/>
      <c r="I53" s="171"/>
      <c r="J53" s="125"/>
      <c r="K53" s="138"/>
      <c r="L53" s="24"/>
      <c r="M53" s="139"/>
      <c r="N53" s="24"/>
      <c r="O53" s="24"/>
      <c r="P53" s="24"/>
      <c r="Q53" s="24"/>
      <c r="R53" s="24"/>
      <c r="S53" s="171"/>
      <c r="T53" s="24"/>
      <c r="U53" s="151" t="str">
        <f>IF(S53&gt;0,S53*M51,"")</f>
        <v/>
      </c>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row>
    <row r="54" spans="1:104">
      <c r="A54" s="24"/>
      <c r="B54" s="24"/>
      <c r="C54" s="24"/>
      <c r="D54" s="139"/>
      <c r="E54" s="125"/>
      <c r="F54" s="125"/>
      <c r="G54" s="125"/>
      <c r="H54" s="125"/>
      <c r="I54" s="125"/>
      <c r="J54" s="125"/>
      <c r="K54" s="138"/>
      <c r="L54" s="24"/>
      <c r="M54" s="139"/>
      <c r="N54" s="24"/>
      <c r="O54" s="24"/>
      <c r="P54" s="24"/>
      <c r="Q54" s="24"/>
      <c r="R54" s="24"/>
      <c r="S54" s="138"/>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row>
    <row r="55" spans="1:104">
      <c r="A55" s="24"/>
      <c r="B55" s="24"/>
      <c r="C55" s="24"/>
      <c r="D55" s="152"/>
      <c r="E55" s="153" t="str">
        <f>IF(E53&gt;0,E35*E53,"")</f>
        <v/>
      </c>
      <c r="F55" s="154"/>
      <c r="G55" s="154"/>
      <c r="H55" s="154"/>
      <c r="I55" s="153" t="str">
        <f>IF(I53&gt;0,I35*I53,"")</f>
        <v/>
      </c>
      <c r="J55" s="154"/>
      <c r="K55" s="155"/>
      <c r="L55" s="24"/>
      <c r="M55" s="152"/>
      <c r="N55" s="154"/>
      <c r="O55" s="154"/>
      <c r="P55" s="154"/>
      <c r="Q55" s="154"/>
      <c r="R55" s="154"/>
      <c r="S55" s="155"/>
      <c r="T55" s="24"/>
      <c r="U55" s="24"/>
      <c r="V55" s="124" t="s">
        <v>68</v>
      </c>
      <c r="W55" s="24"/>
      <c r="X55" s="24"/>
      <c r="Y55" s="172"/>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row>
    <row r="56" spans="1:104">
      <c r="A56" s="24"/>
      <c r="B56" s="24"/>
      <c r="C56" s="24"/>
      <c r="D56" s="24"/>
      <c r="E56" s="24"/>
      <c r="F56" s="24"/>
      <c r="G56" s="24"/>
      <c r="H56" s="24"/>
      <c r="I56" s="24"/>
      <c r="J56" s="24"/>
      <c r="K56" s="24"/>
      <c r="L56" s="24"/>
      <c r="M56" s="24"/>
      <c r="N56" s="24"/>
      <c r="O56" s="24"/>
      <c r="P56" s="24"/>
      <c r="Q56" s="24"/>
      <c r="R56" s="24"/>
      <c r="S56" s="24"/>
      <c r="T56" s="24"/>
      <c r="U56" s="24"/>
      <c r="V56" s="331">
        <f>factr!F35-factr!F33</f>
        <v>0</v>
      </c>
      <c r="W56" s="331"/>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row>
    <row r="57" spans="1:104">
      <c r="A57" s="24"/>
      <c r="B57" s="24"/>
      <c r="C57" s="24"/>
      <c r="D57" s="24"/>
      <c r="E57" s="24"/>
      <c r="F57" s="24"/>
      <c r="G57" s="24"/>
      <c r="H57" s="24"/>
      <c r="I57" s="24"/>
      <c r="J57" s="24"/>
      <c r="K57" s="24"/>
      <c r="L57" s="24"/>
      <c r="M57" s="24"/>
      <c r="N57" s="24"/>
      <c r="O57" s="24"/>
      <c r="P57" s="24"/>
      <c r="Q57" s="24"/>
      <c r="R57" s="24"/>
      <c r="S57" s="24"/>
      <c r="T57" s="24"/>
      <c r="U57" s="24"/>
      <c r="V57" s="331"/>
      <c r="W57" s="331"/>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row>
    <row r="58" spans="1:104">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row>
    <row r="59" spans="1:104">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row>
    <row r="60" spans="1:104">
      <c r="A60" s="24"/>
      <c r="B60" s="24"/>
      <c r="C60" s="24"/>
      <c r="D60" s="24"/>
      <c r="E60" s="24"/>
      <c r="F60" s="24"/>
      <c r="G60" s="24"/>
      <c r="H60" s="24"/>
      <c r="I60" s="24"/>
      <c r="J60" s="24"/>
      <c r="K60" s="24"/>
      <c r="L60" s="24"/>
      <c r="M60" s="24"/>
      <c r="N60" s="24"/>
      <c r="O60" s="24"/>
      <c r="P60" s="24"/>
      <c r="Q60" s="25"/>
      <c r="R60" s="25"/>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row>
    <row r="61" spans="1:104">
      <c r="A61" s="24"/>
      <c r="B61" s="24"/>
      <c r="C61" s="24"/>
      <c r="D61" s="24"/>
      <c r="E61" s="24"/>
      <c r="F61" s="24"/>
      <c r="G61" s="24"/>
      <c r="H61" s="24"/>
      <c r="I61" s="24"/>
      <c r="J61" s="24"/>
      <c r="K61" s="24"/>
      <c r="L61" s="24"/>
      <c r="M61" s="24"/>
      <c r="N61" s="24"/>
      <c r="O61" s="24"/>
      <c r="P61" s="24"/>
      <c r="Q61" s="25"/>
      <c r="R61" s="25"/>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row>
    <row r="62" spans="1:104" ht="15.75">
      <c r="A62" s="24"/>
      <c r="B62" s="24"/>
      <c r="C62" s="24"/>
      <c r="D62" s="24"/>
      <c r="E62" s="24"/>
      <c r="F62" s="24"/>
      <c r="G62" s="24"/>
      <c r="H62" s="122" t="s">
        <v>69</v>
      </c>
      <c r="I62" s="24"/>
      <c r="J62" s="24"/>
      <c r="K62" s="24"/>
      <c r="L62" s="25"/>
      <c r="M62" s="25"/>
      <c r="N62" s="24"/>
      <c r="O62" s="24"/>
      <c r="P62" s="24"/>
      <c r="Q62" s="24"/>
      <c r="R62" s="166" t="s">
        <v>115</v>
      </c>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row>
    <row r="63" spans="1:104">
      <c r="A63" s="24"/>
      <c r="B63" s="24"/>
      <c r="C63" s="24"/>
      <c r="D63" s="24"/>
      <c r="E63" s="24"/>
      <c r="F63" s="24"/>
      <c r="G63" s="24"/>
      <c r="H63" s="167" t="s">
        <v>35</v>
      </c>
      <c r="I63" s="168" t="s">
        <v>36</v>
      </c>
      <c r="J63" s="24"/>
      <c r="K63" s="24"/>
      <c r="L63" s="25"/>
      <c r="M63" s="25"/>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row>
    <row r="64" spans="1:104">
      <c r="A64" s="24"/>
      <c r="B64" s="24"/>
      <c r="C64" s="24"/>
      <c r="D64" s="24"/>
      <c r="E64" s="24"/>
      <c r="F64" s="24"/>
      <c r="G64" s="24"/>
      <c r="H64" s="24"/>
      <c r="I64" s="24"/>
      <c r="J64" s="24"/>
      <c r="K64" s="24"/>
      <c r="L64" s="24"/>
      <c r="M64" s="24"/>
      <c r="N64" s="24"/>
      <c r="O64" s="24"/>
      <c r="P64" s="24"/>
      <c r="Q64" s="25"/>
      <c r="R64" s="25"/>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R64" s="34"/>
      <c r="BS64" s="34"/>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row>
    <row r="65" spans="1:104">
      <c r="A65" s="24"/>
      <c r="B65" s="24"/>
      <c r="C65" s="24"/>
      <c r="D65" s="24"/>
      <c r="E65" s="24"/>
      <c r="F65" s="24"/>
      <c r="G65" s="24"/>
      <c r="H65" s="24"/>
      <c r="I65" s="24"/>
      <c r="J65" s="24"/>
      <c r="K65" s="24"/>
      <c r="L65" s="24"/>
      <c r="M65" s="24"/>
      <c r="N65" s="24"/>
      <c r="O65" s="24"/>
      <c r="P65" s="24"/>
      <c r="Q65" s="25"/>
      <c r="R65" s="25"/>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row>
    <row r="66" spans="1:104">
      <c r="A66" s="24"/>
      <c r="B66" s="24"/>
      <c r="C66" s="24"/>
      <c r="D66" s="24"/>
      <c r="E66" s="24"/>
      <c r="F66" s="24"/>
      <c r="G66" s="24"/>
      <c r="H66" s="24"/>
      <c r="I66" s="24"/>
      <c r="J66" s="24"/>
      <c r="K66" s="24"/>
      <c r="L66" s="24"/>
      <c r="M66" s="24"/>
      <c r="N66" s="24"/>
      <c r="O66" s="24"/>
      <c r="P66" s="24"/>
      <c r="Q66" s="25"/>
      <c r="R66" s="25"/>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row>
    <row r="67" spans="1:104">
      <c r="A67" s="24"/>
      <c r="B67" s="24"/>
      <c r="C67" s="24"/>
      <c r="D67" s="24"/>
      <c r="E67" s="24"/>
      <c r="F67" s="24"/>
      <c r="G67" s="24"/>
      <c r="H67" s="24"/>
      <c r="I67" s="24"/>
      <c r="J67" s="24"/>
      <c r="K67" s="24"/>
      <c r="L67" s="24"/>
      <c r="M67" s="24"/>
      <c r="N67" s="24"/>
      <c r="O67" s="24"/>
      <c r="P67" s="24"/>
      <c r="Q67" s="25"/>
      <c r="R67" s="25"/>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row>
    <row r="68" spans="1:104">
      <c r="A68" s="24"/>
      <c r="B68" s="24"/>
      <c r="C68" s="24"/>
      <c r="D68" s="24"/>
      <c r="E68" s="24"/>
      <c r="F68" s="24"/>
      <c r="G68" s="24"/>
      <c r="H68" s="24"/>
      <c r="I68" s="24"/>
      <c r="J68" s="24"/>
      <c r="K68" s="24"/>
      <c r="L68" s="24"/>
      <c r="M68" s="24"/>
      <c r="N68" s="24"/>
      <c r="O68" s="24"/>
      <c r="P68" s="24"/>
      <c r="Q68" s="25"/>
      <c r="R68" s="25"/>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row>
    <row r="69" spans="1:104">
      <c r="A69" s="24"/>
      <c r="B69" s="24"/>
      <c r="C69" s="24"/>
      <c r="D69" s="24"/>
      <c r="E69" s="24"/>
      <c r="F69" s="24"/>
      <c r="G69" s="24"/>
      <c r="H69" s="24"/>
      <c r="I69" s="24"/>
      <c r="J69" s="24"/>
      <c r="K69" s="24"/>
      <c r="L69" s="24"/>
      <c r="M69" s="24"/>
      <c r="N69" s="24"/>
      <c r="O69" s="24"/>
      <c r="P69" s="24"/>
      <c r="Q69" s="25"/>
      <c r="R69" s="25"/>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row>
    <row r="70" spans="1:104">
      <c r="A70" s="24"/>
      <c r="B70" s="24"/>
      <c r="C70" s="24"/>
      <c r="D70" s="24"/>
      <c r="E70" s="24"/>
      <c r="F70" s="24"/>
      <c r="G70" s="24"/>
      <c r="H70" s="24"/>
      <c r="I70" s="24"/>
      <c r="J70" s="24"/>
      <c r="K70" s="24"/>
      <c r="L70" s="24"/>
      <c r="M70" s="24"/>
      <c r="N70" s="24"/>
      <c r="O70" s="24"/>
      <c r="P70" s="24"/>
      <c r="Q70" s="25"/>
      <c r="R70" s="25"/>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row>
    <row r="71" spans="1:104">
      <c r="A71" s="24"/>
      <c r="B71" s="24"/>
      <c r="C71" s="24"/>
      <c r="D71" s="24"/>
      <c r="E71" s="24"/>
      <c r="F71" s="24"/>
      <c r="G71" s="24"/>
      <c r="H71" s="24"/>
      <c r="I71" s="24"/>
      <c r="J71" s="24"/>
      <c r="K71" s="24"/>
      <c r="L71" s="24"/>
      <c r="M71" s="24"/>
      <c r="N71" s="24"/>
      <c r="O71" s="24"/>
      <c r="P71" s="24"/>
      <c r="Q71" s="25"/>
      <c r="R71" s="25"/>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row>
    <row r="72" spans="1:104">
      <c r="A72" s="24"/>
      <c r="B72" s="24"/>
      <c r="C72" s="24"/>
      <c r="D72" s="24"/>
      <c r="E72" s="24"/>
      <c r="F72" s="24"/>
      <c r="G72" s="24"/>
      <c r="H72" s="24"/>
      <c r="I72" s="24"/>
      <c r="J72" s="24"/>
      <c r="K72" s="24"/>
      <c r="L72" s="24"/>
      <c r="M72" s="24"/>
      <c r="N72" s="24"/>
      <c r="O72" s="24"/>
      <c r="P72" s="24"/>
      <c r="Q72" s="25"/>
      <c r="R72" s="25"/>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row>
    <row r="73" spans="1:104">
      <c r="A73" s="24"/>
      <c r="B73" s="24"/>
      <c r="C73" s="24"/>
      <c r="D73" s="24"/>
      <c r="E73" s="24"/>
      <c r="F73" s="24"/>
      <c r="G73" s="24"/>
      <c r="H73" s="24"/>
      <c r="I73" s="24"/>
      <c r="J73" s="24"/>
      <c r="K73" s="24"/>
      <c r="L73" s="24"/>
      <c r="M73" s="24"/>
      <c r="N73" s="24"/>
      <c r="O73" s="24"/>
      <c r="P73" s="24"/>
      <c r="Q73" s="25"/>
      <c r="R73" s="25"/>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row>
    <row r="74" spans="1:104">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row>
    <row r="75" spans="1:104">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row>
    <row r="76" spans="1:104">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row>
    <row r="77" spans="1:104">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row>
    <row r="78" spans="1:104">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row>
    <row r="79" spans="1:104">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row>
    <row r="80" spans="1:104">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row>
    <row r="81" spans="1:104">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row>
    <row r="82" spans="1:104">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row>
    <row r="83" spans="1:104">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row>
    <row r="84" spans="1:104">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R84" s="34"/>
      <c r="BS84" s="34"/>
      <c r="BT84" s="34"/>
      <c r="BU84" s="34"/>
      <c r="BV84" s="34"/>
      <c r="BW84" s="34"/>
      <c r="BX84" s="34"/>
      <c r="BY84" s="34"/>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row>
    <row r="85" spans="1:104">
      <c r="A85" s="24"/>
      <c r="B85" s="24"/>
      <c r="C85" s="24"/>
      <c r="D85" s="24"/>
      <c r="E85" s="24"/>
      <c r="F85" s="24"/>
      <c r="G85" s="24"/>
      <c r="H85" s="24"/>
      <c r="I85" s="24"/>
      <c r="J85" s="24"/>
      <c r="K85" s="24"/>
      <c r="L85" s="24"/>
      <c r="M85" s="24"/>
      <c r="N85" s="169"/>
      <c r="O85" s="24"/>
      <c r="P85" s="24"/>
      <c r="Q85" s="25"/>
      <c r="R85" s="25"/>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R85" s="34"/>
      <c r="BS85" s="34"/>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row>
    <row r="86" spans="1:104">
      <c r="A86" s="24"/>
      <c r="B86" s="24"/>
      <c r="C86" s="24"/>
      <c r="D86" s="24"/>
      <c r="E86" s="24"/>
      <c r="F86" s="24"/>
      <c r="G86" s="24"/>
      <c r="H86" s="24"/>
      <c r="I86" s="24"/>
      <c r="J86" s="24"/>
      <c r="K86" s="24"/>
      <c r="L86" s="24"/>
      <c r="M86" s="24"/>
      <c r="N86" s="24"/>
      <c r="O86" s="24"/>
      <c r="P86" s="24"/>
      <c r="Q86" s="25"/>
      <c r="R86" s="25"/>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R86" s="34"/>
      <c r="BS86" s="34"/>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row>
    <row r="87" spans="1:104">
      <c r="A87" s="24"/>
      <c r="B87" s="24"/>
      <c r="C87" s="24"/>
      <c r="D87" s="24"/>
      <c r="E87" s="24"/>
      <c r="F87" s="24"/>
      <c r="G87" s="24"/>
      <c r="H87" s="24"/>
      <c r="I87" s="24"/>
      <c r="J87" s="24"/>
      <c r="K87" s="24"/>
      <c r="L87" s="24"/>
      <c r="M87" s="24"/>
      <c r="N87" s="24"/>
      <c r="O87" s="24"/>
      <c r="P87" s="24"/>
      <c r="Q87" s="25"/>
      <c r="R87" s="25"/>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R87" s="34"/>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row>
    <row r="88" spans="1:104">
      <c r="A88" s="24"/>
      <c r="B88" s="24"/>
      <c r="C88" s="24"/>
      <c r="D88" s="24"/>
      <c r="E88" s="24"/>
      <c r="F88" s="24"/>
      <c r="G88" s="24"/>
      <c r="H88" s="24"/>
      <c r="I88" s="24"/>
      <c r="J88" s="24"/>
      <c r="K88" s="24"/>
      <c r="L88" s="24"/>
      <c r="M88" s="24"/>
      <c r="N88" s="24"/>
      <c r="O88" s="24"/>
      <c r="P88" s="24"/>
      <c r="Q88" s="25"/>
      <c r="R88" s="25"/>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R88" s="34"/>
      <c r="BS88" s="34"/>
      <c r="BT88" s="34"/>
      <c r="BU88" s="34"/>
      <c r="BV88" s="34"/>
      <c r="BW88" s="34"/>
      <c r="BX88" s="34"/>
      <c r="BY88" s="34"/>
      <c r="BZ88" s="34"/>
      <c r="CA88" s="34"/>
      <c r="CB88" s="34"/>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row>
    <row r="89" spans="1:104">
      <c r="A89" s="24"/>
      <c r="B89" s="24"/>
      <c r="C89" s="24"/>
      <c r="D89" s="24"/>
      <c r="E89" s="24"/>
      <c r="F89" s="24"/>
      <c r="G89" s="24"/>
      <c r="H89" s="24"/>
      <c r="I89" s="24"/>
      <c r="J89" s="24"/>
      <c r="K89" s="24"/>
      <c r="L89" s="24"/>
      <c r="M89" s="24"/>
      <c r="N89" s="24"/>
      <c r="O89" s="24"/>
      <c r="P89" s="24"/>
      <c r="Q89" s="25"/>
      <c r="R89" s="25"/>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row>
    <row r="90" spans="1:104">
      <c r="A90" s="24"/>
      <c r="B90" s="24"/>
      <c r="C90" s="24"/>
      <c r="D90" s="24"/>
      <c r="E90" s="24"/>
      <c r="F90" s="24"/>
      <c r="G90" s="24"/>
      <c r="H90" s="24"/>
      <c r="I90" s="24"/>
      <c r="J90" s="24"/>
      <c r="K90" s="24"/>
      <c r="L90" s="24"/>
      <c r="M90" s="24"/>
      <c r="N90" s="24"/>
      <c r="O90" s="24"/>
      <c r="P90" s="24"/>
      <c r="Q90" s="25"/>
      <c r="R90" s="25"/>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R90" s="34"/>
      <c r="BS90" s="34"/>
      <c r="BT90" s="34"/>
      <c r="BU90" s="34"/>
      <c r="BV90" s="34"/>
      <c r="BW90" s="34"/>
      <c r="BX90" s="34"/>
      <c r="BY90" s="34"/>
      <c r="BZ90" s="34"/>
      <c r="CA90" s="34"/>
      <c r="CB90" s="34"/>
      <c r="CC90" s="34"/>
      <c r="CD90" s="34"/>
      <c r="CE90" s="34"/>
      <c r="CF90" s="34"/>
      <c r="CG90" s="34"/>
      <c r="CH90" s="34"/>
      <c r="CI90" s="34"/>
      <c r="CJ90" s="34"/>
      <c r="CK90" s="34"/>
      <c r="CL90" s="34"/>
      <c r="CM90" s="34"/>
      <c r="CN90" s="34"/>
      <c r="CO90" s="34"/>
      <c r="CP90" s="34"/>
      <c r="CQ90" s="34"/>
      <c r="CR90" s="34"/>
      <c r="CS90" s="34"/>
      <c r="CT90" s="34"/>
      <c r="CU90" s="34"/>
      <c r="CV90" s="34"/>
      <c r="CW90" s="34"/>
      <c r="CX90" s="34"/>
      <c r="CY90" s="34"/>
      <c r="CZ90" s="34"/>
    </row>
    <row r="91" spans="1:104">
      <c r="A91" s="24"/>
      <c r="B91" s="24"/>
      <c r="C91" s="24"/>
      <c r="D91" s="24"/>
      <c r="E91" s="24"/>
      <c r="F91" s="24"/>
      <c r="G91" s="24"/>
      <c r="H91" s="24"/>
      <c r="I91" s="24"/>
      <c r="J91" s="24"/>
      <c r="K91" s="24"/>
      <c r="L91" s="24"/>
      <c r="M91" s="24"/>
      <c r="N91" s="24"/>
      <c r="O91" s="24"/>
      <c r="P91" s="24"/>
      <c r="Q91" s="25"/>
      <c r="R91" s="25"/>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R91" s="34"/>
      <c r="BS91" s="34"/>
      <c r="BT91" s="34"/>
      <c r="BU91" s="34"/>
      <c r="BV91" s="34"/>
      <c r="BW91" s="34"/>
      <c r="BX91" s="34"/>
      <c r="BY91" s="34"/>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row>
    <row r="92" spans="1:104">
      <c r="A92" s="24"/>
      <c r="B92" s="24"/>
      <c r="C92" s="24"/>
      <c r="D92" s="24"/>
      <c r="E92" s="24"/>
      <c r="F92" s="24"/>
      <c r="G92" s="24"/>
      <c r="H92" s="24"/>
      <c r="I92" s="24"/>
      <c r="J92" s="24"/>
      <c r="K92" s="24"/>
      <c r="L92" s="24"/>
      <c r="M92" s="24"/>
      <c r="N92" s="24"/>
      <c r="O92" s="24"/>
      <c r="P92" s="24"/>
      <c r="Q92" s="25"/>
      <c r="R92" s="25"/>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R92" s="34"/>
      <c r="BS92" s="34"/>
      <c r="BT92" s="34"/>
      <c r="BU92" s="34"/>
      <c r="BV92" s="34"/>
      <c r="BW92" s="34"/>
      <c r="BX92" s="34"/>
      <c r="BY92" s="34"/>
      <c r="BZ92" s="34"/>
      <c r="CA92" s="34"/>
      <c r="CB92" s="34"/>
      <c r="CC92" s="34"/>
      <c r="CD92" s="34"/>
      <c r="CE92" s="34"/>
      <c r="CF92" s="34"/>
      <c r="CG92" s="34"/>
      <c r="CH92" s="34"/>
      <c r="CI92" s="34"/>
      <c r="CJ92" s="34"/>
      <c r="CK92" s="34"/>
      <c r="CL92" s="34"/>
      <c r="CM92" s="34"/>
      <c r="CN92" s="34"/>
      <c r="CO92" s="34"/>
      <c r="CP92" s="34"/>
      <c r="CQ92" s="34"/>
      <c r="CR92" s="34"/>
      <c r="CS92" s="34"/>
      <c r="CT92" s="34"/>
      <c r="CU92" s="34"/>
      <c r="CV92" s="34"/>
      <c r="CW92" s="34"/>
      <c r="CX92" s="34"/>
      <c r="CY92" s="34"/>
      <c r="CZ92" s="34"/>
    </row>
    <row r="93" spans="1:104">
      <c r="A93" s="24"/>
      <c r="B93" s="24"/>
      <c r="C93" s="24"/>
      <c r="D93" s="24"/>
      <c r="E93" s="24"/>
      <c r="F93" s="24"/>
      <c r="G93" s="24"/>
      <c r="H93" s="24"/>
      <c r="I93" s="24"/>
      <c r="J93" s="24"/>
      <c r="K93" s="24"/>
      <c r="L93" s="24"/>
      <c r="M93" s="24"/>
      <c r="N93" s="24"/>
      <c r="O93" s="24"/>
      <c r="P93" s="24"/>
      <c r="Q93" s="25"/>
      <c r="R93" s="25"/>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R93" s="34"/>
      <c r="BS93" s="34"/>
      <c r="BT93" s="34"/>
      <c r="BU93" s="34"/>
      <c r="BV93" s="34"/>
      <c r="BW93" s="34"/>
      <c r="BX93" s="34"/>
      <c r="BY93" s="34"/>
      <c r="BZ93" s="34"/>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row>
    <row r="94" spans="1:104">
      <c r="A94" s="24"/>
      <c r="B94" s="24"/>
      <c r="C94" s="24"/>
      <c r="D94" s="24"/>
      <c r="E94" s="24"/>
      <c r="F94" s="24"/>
      <c r="G94" s="24"/>
      <c r="H94" s="24"/>
      <c r="I94" s="24"/>
      <c r="J94" s="24"/>
      <c r="K94" s="24"/>
      <c r="L94" s="24"/>
      <c r="M94" s="24"/>
      <c r="N94" s="24"/>
      <c r="O94" s="24"/>
      <c r="P94" s="24"/>
      <c r="Q94" s="25"/>
      <c r="R94" s="25"/>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R94" s="34"/>
      <c r="BS94" s="34"/>
      <c r="BT94" s="34"/>
      <c r="BU94" s="34"/>
      <c r="BV94" s="34"/>
      <c r="BW94" s="34"/>
      <c r="BX94" s="34"/>
      <c r="BY94" s="34"/>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row>
    <row r="95" spans="1:104">
      <c r="A95" s="24"/>
      <c r="B95" s="24"/>
      <c r="C95" s="24"/>
      <c r="D95" s="24"/>
      <c r="E95" s="24"/>
      <c r="F95" s="24"/>
      <c r="G95" s="24"/>
      <c r="H95" s="24"/>
      <c r="I95" s="24"/>
      <c r="J95" s="24"/>
      <c r="K95" s="24"/>
      <c r="L95" s="24"/>
      <c r="M95" s="24"/>
      <c r="N95" s="24"/>
      <c r="O95" s="24"/>
      <c r="P95" s="24"/>
      <c r="Q95" s="25"/>
      <c r="R95" s="25"/>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R95" s="34"/>
      <c r="BS95" s="34"/>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row>
    <row r="96" spans="1:104">
      <c r="A96" s="24"/>
      <c r="B96" s="24"/>
      <c r="C96" s="24"/>
      <c r="D96" s="24"/>
      <c r="E96" s="24"/>
      <c r="F96" s="24"/>
      <c r="G96" s="24"/>
      <c r="H96" s="24"/>
      <c r="I96" s="24"/>
      <c r="J96" s="24"/>
      <c r="K96" s="24"/>
      <c r="L96" s="24"/>
      <c r="M96" s="24"/>
      <c r="N96" s="24"/>
      <c r="O96" s="24"/>
      <c r="P96" s="24"/>
      <c r="Q96" s="25"/>
      <c r="R96" s="25"/>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R96" s="34"/>
      <c r="BS96" s="34"/>
      <c r="BT96" s="34"/>
      <c r="BU96" s="34"/>
      <c r="BV96" s="34"/>
      <c r="BW96" s="34"/>
      <c r="BX96" s="34"/>
      <c r="BY96" s="34"/>
      <c r="BZ96" s="34"/>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row>
    <row r="97" spans="1:104">
      <c r="A97" s="24"/>
      <c r="B97" s="24"/>
      <c r="C97" s="24"/>
      <c r="D97" s="24"/>
      <c r="E97" s="24"/>
      <c r="F97" s="24"/>
      <c r="G97" s="24"/>
      <c r="H97" s="24"/>
      <c r="I97" s="24"/>
      <c r="J97" s="24"/>
      <c r="K97" s="24"/>
      <c r="L97" s="24"/>
      <c r="M97" s="24"/>
      <c r="N97" s="24"/>
      <c r="O97" s="24"/>
      <c r="P97" s="24"/>
      <c r="Q97" s="25"/>
      <c r="R97" s="25"/>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R97" s="34"/>
      <c r="BS97" s="34"/>
      <c r="BT97" s="34"/>
      <c r="BU97" s="34"/>
      <c r="BV97" s="34"/>
      <c r="BW97" s="34"/>
      <c r="BX97" s="34"/>
      <c r="BY97" s="34"/>
      <c r="BZ97" s="34"/>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row>
    <row r="98" spans="1:104">
      <c r="A98" s="24"/>
      <c r="B98" s="24"/>
      <c r="C98" s="24"/>
      <c r="D98" s="24"/>
      <c r="E98" s="24"/>
      <c r="F98" s="24"/>
      <c r="G98" s="24"/>
      <c r="H98" s="24"/>
      <c r="I98" s="24"/>
      <c r="J98" s="24"/>
      <c r="K98" s="24"/>
      <c r="L98" s="24"/>
      <c r="M98" s="24"/>
      <c r="N98" s="24"/>
      <c r="O98" s="24"/>
      <c r="P98" s="24"/>
      <c r="Q98" s="25"/>
      <c r="R98" s="25"/>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R98" s="34"/>
      <c r="BS98" s="34"/>
      <c r="BT98" s="34"/>
      <c r="BU98" s="34"/>
      <c r="BV98" s="34"/>
      <c r="BW98" s="34"/>
      <c r="BX98" s="34"/>
      <c r="BY98" s="34"/>
      <c r="BZ98" s="34"/>
      <c r="CA98" s="34"/>
      <c r="CB98" s="34"/>
      <c r="CC98" s="34"/>
      <c r="CD98" s="34"/>
      <c r="CE98" s="34"/>
      <c r="CF98" s="34"/>
      <c r="CG98" s="34"/>
      <c r="CH98" s="34"/>
      <c r="CI98" s="34"/>
      <c r="CJ98" s="34"/>
      <c r="CK98" s="34"/>
      <c r="CL98" s="34"/>
      <c r="CM98" s="34"/>
      <c r="CN98" s="34"/>
      <c r="CO98" s="34"/>
      <c r="CP98" s="34"/>
      <c r="CQ98" s="34"/>
      <c r="CR98" s="34"/>
      <c r="CS98" s="34"/>
      <c r="CT98" s="34"/>
      <c r="CU98" s="34"/>
      <c r="CV98" s="34"/>
      <c r="CW98" s="34"/>
      <c r="CX98" s="34"/>
      <c r="CY98" s="34"/>
      <c r="CZ98" s="34"/>
    </row>
    <row r="99" spans="1:104">
      <c r="A99" s="24"/>
      <c r="B99" s="24"/>
      <c r="C99" s="24"/>
      <c r="D99" s="24"/>
      <c r="E99" s="24"/>
      <c r="F99" s="24"/>
      <c r="G99" s="24"/>
      <c r="H99" s="24"/>
      <c r="I99" s="24"/>
      <c r="J99" s="24"/>
      <c r="K99" s="24"/>
      <c r="L99" s="24"/>
      <c r="M99" s="24"/>
      <c r="N99" s="24"/>
      <c r="O99" s="24"/>
      <c r="P99" s="24"/>
      <c r="Q99" s="25"/>
      <c r="R99" s="25"/>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R99" s="34"/>
      <c r="BS99" s="34"/>
      <c r="BT99" s="34"/>
      <c r="BU99" s="34"/>
      <c r="BV99" s="34"/>
      <c r="BW99" s="34"/>
      <c r="BX99" s="34"/>
      <c r="BY99" s="34"/>
      <c r="BZ99" s="34"/>
      <c r="CA99" s="34"/>
      <c r="CB99" s="34"/>
      <c r="CC99" s="34"/>
      <c r="CD99" s="34"/>
      <c r="CE99" s="34"/>
      <c r="CF99" s="34"/>
      <c r="CG99" s="34"/>
      <c r="CH99" s="34"/>
      <c r="CI99" s="34"/>
      <c r="CJ99" s="34"/>
      <c r="CK99" s="34"/>
      <c r="CL99" s="34"/>
      <c r="CM99" s="34"/>
      <c r="CN99" s="34"/>
      <c r="CO99" s="34"/>
      <c r="CP99" s="34"/>
      <c r="CQ99" s="34"/>
      <c r="CR99" s="34"/>
      <c r="CS99" s="34"/>
      <c r="CT99" s="34"/>
      <c r="CU99" s="34"/>
      <c r="CV99" s="34"/>
      <c r="CW99" s="34"/>
      <c r="CX99" s="34"/>
      <c r="CY99" s="34"/>
      <c r="CZ99" s="34"/>
    </row>
    <row r="100" spans="1:104">
      <c r="A100" s="24"/>
      <c r="B100" s="24"/>
      <c r="C100" s="24"/>
      <c r="D100" s="24"/>
      <c r="E100" s="24"/>
      <c r="F100" s="24"/>
      <c r="G100" s="24"/>
      <c r="H100" s="24"/>
      <c r="I100" s="24"/>
      <c r="J100" s="24"/>
      <c r="K100" s="24"/>
      <c r="L100" s="24"/>
      <c r="M100" s="24"/>
      <c r="N100" s="24"/>
      <c r="O100" s="24"/>
      <c r="P100" s="24"/>
      <c r="Q100" s="25"/>
      <c r="R100" s="25"/>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R100" s="34"/>
      <c r="BS100" s="34"/>
      <c r="BT100" s="34"/>
      <c r="BU100" s="34"/>
      <c r="BV100" s="34"/>
      <c r="BW100" s="34"/>
      <c r="BX100" s="34"/>
      <c r="BY100" s="34"/>
      <c r="BZ100" s="34"/>
      <c r="CA100" s="34"/>
      <c r="CB100" s="34"/>
      <c r="CC100" s="34"/>
      <c r="CD100" s="34"/>
      <c r="CE100" s="34"/>
      <c r="CF100" s="34"/>
      <c r="CG100" s="34"/>
      <c r="CH100" s="34"/>
      <c r="CI100" s="34"/>
      <c r="CJ100" s="34"/>
      <c r="CK100" s="34"/>
      <c r="CL100" s="34"/>
      <c r="CM100" s="34"/>
      <c r="CN100" s="34"/>
      <c r="CO100" s="34"/>
      <c r="CP100" s="34"/>
      <c r="CQ100" s="34"/>
      <c r="CR100" s="34"/>
      <c r="CS100" s="34"/>
      <c r="CT100" s="34"/>
      <c r="CU100" s="34"/>
      <c r="CV100" s="34"/>
      <c r="CW100" s="34"/>
      <c r="CX100" s="34"/>
      <c r="CY100" s="34"/>
      <c r="CZ100" s="34"/>
    </row>
    <row r="101" spans="1:104">
      <c r="A101" s="24"/>
      <c r="B101" s="24"/>
      <c r="C101" s="24"/>
      <c r="D101" s="24"/>
      <c r="E101" s="24"/>
      <c r="F101" s="24"/>
      <c r="G101" s="24"/>
      <c r="H101" s="24"/>
      <c r="I101" s="24"/>
      <c r="J101" s="24"/>
      <c r="K101" s="24"/>
      <c r="L101" s="24"/>
      <c r="M101" s="24"/>
      <c r="N101" s="24"/>
      <c r="O101" s="24"/>
      <c r="P101" s="24"/>
      <c r="Q101" s="25"/>
      <c r="R101" s="25"/>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row>
    <row r="102" spans="1:104">
      <c r="A102" s="24"/>
      <c r="B102" s="24"/>
      <c r="C102" s="24"/>
      <c r="D102" s="24"/>
      <c r="E102" s="24"/>
      <c r="F102" s="24"/>
      <c r="G102" s="24"/>
      <c r="H102" s="24"/>
      <c r="I102" s="24"/>
      <c r="J102" s="24"/>
      <c r="K102" s="24"/>
      <c r="L102" s="24"/>
      <c r="M102" s="24"/>
      <c r="N102" s="24"/>
      <c r="O102" s="24"/>
      <c r="P102" s="24"/>
      <c r="Q102" s="25"/>
      <c r="R102" s="25"/>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row>
    <row r="103" spans="1:104">
      <c r="A103" s="24"/>
      <c r="B103" s="24"/>
      <c r="C103" s="24"/>
      <c r="D103" s="24"/>
      <c r="E103" s="24"/>
      <c r="F103" s="24"/>
      <c r="G103" s="24"/>
      <c r="H103" s="24"/>
      <c r="I103" s="24"/>
      <c r="J103" s="24"/>
      <c r="K103" s="24"/>
      <c r="L103" s="24"/>
      <c r="M103" s="24"/>
      <c r="N103" s="24"/>
      <c r="O103" s="24"/>
      <c r="P103" s="24"/>
      <c r="Q103" s="25"/>
      <c r="R103" s="25"/>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R103" s="34"/>
      <c r="BS103" s="34"/>
      <c r="BT103" s="34"/>
      <c r="BU103" s="34"/>
      <c r="BV103" s="34"/>
      <c r="BW103" s="34"/>
      <c r="BX103" s="34"/>
      <c r="BY103" s="34"/>
      <c r="BZ103" s="34"/>
      <c r="CA103" s="34"/>
      <c r="CB103" s="34"/>
      <c r="CC103" s="34"/>
      <c r="CD103" s="34"/>
      <c r="CE103" s="34"/>
      <c r="CF103" s="34"/>
      <c r="CG103" s="34"/>
      <c r="CH103" s="34"/>
      <c r="CI103" s="34"/>
      <c r="CJ103" s="34"/>
      <c r="CK103" s="34"/>
      <c r="CL103" s="34"/>
      <c r="CM103" s="34"/>
      <c r="CN103" s="34"/>
      <c r="CO103" s="34"/>
      <c r="CP103" s="34"/>
      <c r="CQ103" s="34"/>
      <c r="CR103" s="34"/>
      <c r="CS103" s="34"/>
      <c r="CT103" s="34"/>
      <c r="CU103" s="34"/>
      <c r="CV103" s="34"/>
      <c r="CW103" s="34"/>
      <c r="CX103" s="34"/>
      <c r="CY103" s="34"/>
      <c r="CZ103" s="34"/>
    </row>
    <row r="104" spans="1:104">
      <c r="A104" s="24"/>
      <c r="B104" s="24"/>
      <c r="C104" s="24"/>
      <c r="D104" s="24"/>
      <c r="E104" s="24"/>
      <c r="F104" s="24"/>
      <c r="G104" s="24"/>
      <c r="H104" s="24"/>
      <c r="I104" s="24"/>
      <c r="J104" s="24"/>
      <c r="K104" s="24"/>
      <c r="L104" s="24"/>
      <c r="M104" s="24"/>
      <c r="N104" s="24"/>
      <c r="O104" s="24"/>
      <c r="P104" s="24"/>
      <c r="Q104" s="25"/>
      <c r="R104" s="25"/>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R104" s="34"/>
      <c r="BS104" s="34"/>
      <c r="BT104" s="34"/>
      <c r="BU104" s="34"/>
      <c r="BV104" s="34"/>
      <c r="BW104" s="34"/>
      <c r="BX104" s="34"/>
      <c r="BY104" s="34"/>
      <c r="BZ104" s="34"/>
      <c r="CA104" s="34"/>
      <c r="CB104" s="34"/>
      <c r="CC104" s="34"/>
      <c r="CD104" s="34"/>
      <c r="CE104" s="34"/>
      <c r="CF104" s="34"/>
      <c r="CG104" s="34"/>
      <c r="CH104" s="34"/>
      <c r="CI104" s="34"/>
      <c r="CJ104" s="34"/>
      <c r="CK104" s="34"/>
      <c r="CL104" s="34"/>
      <c r="CM104" s="34"/>
      <c r="CN104" s="34"/>
      <c r="CO104" s="34"/>
      <c r="CP104" s="34"/>
      <c r="CQ104" s="34"/>
      <c r="CR104" s="34"/>
      <c r="CS104" s="34"/>
      <c r="CT104" s="34"/>
      <c r="CU104" s="34"/>
      <c r="CV104" s="34"/>
      <c r="CW104" s="34"/>
      <c r="CX104" s="34"/>
      <c r="CY104" s="34"/>
      <c r="CZ104" s="34"/>
    </row>
    <row r="105" spans="1:104">
      <c r="A105" s="24"/>
      <c r="B105" s="24"/>
      <c r="C105" s="24"/>
      <c r="D105" s="24"/>
      <c r="E105" s="24"/>
      <c r="F105" s="24"/>
      <c r="G105" s="24"/>
      <c r="H105" s="24"/>
      <c r="I105" s="24"/>
      <c r="J105" s="24"/>
      <c r="K105" s="24"/>
      <c r="L105" s="24"/>
      <c r="M105" s="24"/>
      <c r="N105" s="24"/>
      <c r="O105" s="24"/>
      <c r="P105" s="24"/>
      <c r="Q105" s="25"/>
      <c r="R105" s="25"/>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R105" s="34"/>
      <c r="BS105" s="34"/>
      <c r="BT105" s="34"/>
      <c r="BU105" s="34"/>
      <c r="BV105" s="34"/>
      <c r="BW105" s="34"/>
      <c r="BX105" s="34"/>
      <c r="BY105" s="34"/>
      <c r="BZ105" s="34"/>
      <c r="CA105" s="34"/>
      <c r="CB105" s="34"/>
      <c r="CC105" s="34"/>
      <c r="CD105" s="34"/>
      <c r="CE105" s="34"/>
      <c r="CF105" s="34"/>
      <c r="CG105" s="34"/>
      <c r="CH105" s="34"/>
      <c r="CI105" s="34"/>
      <c r="CJ105" s="34"/>
      <c r="CK105" s="34"/>
      <c r="CL105" s="34"/>
      <c r="CM105" s="34"/>
      <c r="CN105" s="34"/>
      <c r="CO105" s="34"/>
      <c r="CP105" s="34"/>
      <c r="CQ105" s="34"/>
      <c r="CR105" s="34"/>
      <c r="CS105" s="34"/>
      <c r="CT105" s="34"/>
      <c r="CU105" s="34"/>
      <c r="CV105" s="34"/>
      <c r="CW105" s="34"/>
      <c r="CX105" s="34"/>
      <c r="CY105" s="34"/>
      <c r="CZ105" s="34"/>
    </row>
    <row r="106" spans="1:104">
      <c r="A106" s="24"/>
      <c r="B106" s="24"/>
      <c r="C106" s="24"/>
      <c r="D106" s="24"/>
      <c r="E106" s="24"/>
      <c r="F106" s="24"/>
      <c r="G106" s="24"/>
      <c r="H106" s="24"/>
      <c r="I106" s="24"/>
      <c r="J106" s="24"/>
      <c r="K106" s="24"/>
      <c r="L106" s="24"/>
      <c r="M106" s="24"/>
      <c r="N106" s="24"/>
      <c r="O106" s="24"/>
      <c r="P106" s="24"/>
      <c r="Q106" s="25"/>
      <c r="R106" s="25"/>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R106" s="34"/>
      <c r="BS106" s="34"/>
      <c r="BT106" s="34"/>
      <c r="BU106" s="34"/>
      <c r="BV106" s="34"/>
      <c r="BW106" s="34"/>
      <c r="BX106" s="34"/>
      <c r="BY106" s="34"/>
      <c r="BZ106" s="34"/>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4"/>
      <c r="CX106" s="34"/>
      <c r="CY106" s="34"/>
      <c r="CZ106" s="34"/>
    </row>
    <row r="107" spans="1:104">
      <c r="A107" s="24"/>
      <c r="B107" s="24"/>
      <c r="C107" s="24"/>
      <c r="D107" s="24"/>
      <c r="E107" s="24"/>
      <c r="F107" s="24"/>
      <c r="G107" s="24"/>
      <c r="H107" s="24"/>
      <c r="I107" s="24"/>
      <c r="J107" s="24"/>
      <c r="K107" s="24"/>
      <c r="L107" s="24"/>
      <c r="M107" s="24"/>
      <c r="N107" s="24"/>
      <c r="O107" s="24"/>
      <c r="P107" s="24"/>
      <c r="Q107" s="25"/>
      <c r="R107" s="25"/>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R107" s="34"/>
      <c r="BS107" s="34"/>
      <c r="BT107" s="34"/>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c r="CY107" s="34"/>
      <c r="CZ107" s="34"/>
    </row>
    <row r="108" spans="1:104">
      <c r="A108" s="24"/>
      <c r="B108" s="24"/>
      <c r="C108" s="24"/>
      <c r="D108" s="24"/>
      <c r="E108" s="24"/>
      <c r="F108" s="24"/>
      <c r="G108" s="24"/>
      <c r="H108" s="24"/>
      <c r="I108" s="24"/>
      <c r="J108" s="24"/>
      <c r="K108" s="24"/>
      <c r="L108" s="24"/>
      <c r="M108" s="24"/>
      <c r="N108" s="24"/>
      <c r="O108" s="24"/>
      <c r="P108" s="24"/>
      <c r="Q108" s="25"/>
      <c r="R108" s="25"/>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row>
    <row r="109" spans="1:104">
      <c r="A109" s="24"/>
      <c r="B109" s="24"/>
      <c r="C109" s="24"/>
      <c r="D109" s="24"/>
      <c r="E109" s="24"/>
      <c r="F109" s="24"/>
      <c r="G109" s="24"/>
      <c r="H109" s="24"/>
      <c r="I109" s="24"/>
      <c r="J109" s="24"/>
      <c r="K109" s="24"/>
      <c r="L109" s="24"/>
      <c r="M109" s="24"/>
      <c r="N109" s="24"/>
      <c r="O109" s="24"/>
      <c r="P109" s="24"/>
      <c r="Q109" s="25"/>
      <c r="R109" s="25"/>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R109" s="34"/>
      <c r="BS109" s="34"/>
      <c r="BT109" s="34"/>
      <c r="BU109" s="34"/>
      <c r="BV109" s="34"/>
      <c r="BW109" s="34"/>
      <c r="BX109" s="34"/>
      <c r="BY109" s="34"/>
      <c r="BZ109" s="34"/>
      <c r="CA109" s="34"/>
      <c r="CB109" s="34"/>
      <c r="CC109" s="34"/>
      <c r="CD109" s="34"/>
      <c r="CE109" s="34"/>
      <c r="CF109" s="34"/>
      <c r="CG109" s="34"/>
      <c r="CH109" s="34"/>
      <c r="CI109" s="34"/>
      <c r="CJ109" s="34"/>
      <c r="CK109" s="34"/>
      <c r="CL109" s="34"/>
      <c r="CM109" s="34"/>
      <c r="CN109" s="34"/>
      <c r="CO109" s="34"/>
      <c r="CP109" s="34"/>
      <c r="CQ109" s="34"/>
      <c r="CR109" s="34"/>
      <c r="CS109" s="34"/>
      <c r="CT109" s="34"/>
      <c r="CU109" s="34"/>
      <c r="CV109" s="34"/>
      <c r="CW109" s="34"/>
      <c r="CX109" s="34"/>
      <c r="CY109" s="34"/>
      <c r="CZ109" s="34"/>
    </row>
    <row r="110" spans="1:104">
      <c r="A110" s="24"/>
      <c r="B110" s="24"/>
      <c r="C110" s="24"/>
      <c r="D110" s="24"/>
      <c r="E110" s="24"/>
      <c r="F110" s="24"/>
      <c r="G110" s="24"/>
      <c r="H110" s="24"/>
      <c r="I110" s="24"/>
      <c r="J110" s="24"/>
      <c r="K110" s="24"/>
      <c r="L110" s="24"/>
      <c r="M110" s="24"/>
      <c r="N110" s="24"/>
      <c r="O110" s="24"/>
      <c r="P110" s="24"/>
      <c r="Q110" s="25"/>
      <c r="R110" s="25"/>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row>
    <row r="111" spans="1:104">
      <c r="A111" s="24"/>
      <c r="B111" s="24"/>
      <c r="C111" s="24"/>
      <c r="D111" s="24"/>
      <c r="E111" s="24"/>
      <c r="F111" s="24"/>
      <c r="G111" s="24"/>
      <c r="H111" s="24"/>
      <c r="I111" s="24"/>
      <c r="J111" s="24"/>
      <c r="K111" s="24"/>
      <c r="L111" s="24"/>
      <c r="M111" s="24"/>
      <c r="N111" s="24"/>
      <c r="O111" s="24"/>
      <c r="P111" s="24"/>
      <c r="Q111" s="25"/>
      <c r="R111" s="25"/>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R111" s="34"/>
      <c r="BS111" s="34"/>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row>
    <row r="112" spans="1:104">
      <c r="A112" s="24"/>
      <c r="B112" s="24"/>
      <c r="C112" s="24"/>
      <c r="D112" s="24"/>
      <c r="E112" s="24"/>
      <c r="F112" s="24"/>
      <c r="G112" s="24"/>
      <c r="H112" s="24"/>
      <c r="I112" s="24"/>
      <c r="J112" s="24"/>
      <c r="K112" s="24"/>
      <c r="L112" s="24"/>
      <c r="M112" s="24"/>
      <c r="N112" s="24"/>
      <c r="O112" s="24"/>
      <c r="P112" s="24"/>
      <c r="Q112" s="25"/>
      <c r="R112" s="25"/>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row>
    <row r="113" spans="1:104">
      <c r="A113" s="24"/>
      <c r="B113" s="24"/>
      <c r="C113" s="24"/>
      <c r="D113" s="24"/>
      <c r="E113" s="24"/>
      <c r="F113" s="24"/>
      <c r="G113" s="24"/>
      <c r="H113" s="24"/>
      <c r="I113" s="24"/>
      <c r="J113" s="24"/>
      <c r="K113" s="24"/>
      <c r="L113" s="24"/>
      <c r="M113" s="24"/>
      <c r="N113" s="24"/>
      <c r="O113" s="24"/>
      <c r="P113" s="24"/>
      <c r="Q113" s="25"/>
      <c r="R113" s="25"/>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R113" s="34"/>
      <c r="BS113" s="34"/>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row>
    <row r="114" spans="1:104">
      <c r="A114" s="24"/>
      <c r="B114" s="24"/>
      <c r="C114" s="24"/>
      <c r="D114" s="24"/>
      <c r="E114" s="24"/>
      <c r="F114" s="24"/>
      <c r="G114" s="24"/>
      <c r="H114" s="24"/>
      <c r="I114" s="24"/>
      <c r="J114" s="24"/>
      <c r="K114" s="24"/>
      <c r="L114" s="24"/>
      <c r="M114" s="24"/>
      <c r="N114" s="24"/>
      <c r="O114" s="24"/>
      <c r="P114" s="24"/>
      <c r="Q114" s="25"/>
      <c r="R114" s="25"/>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R114" s="34"/>
      <c r="BS114" s="34"/>
      <c r="BT114" s="34"/>
      <c r="BU114" s="34"/>
      <c r="BV114" s="34"/>
      <c r="BW114" s="34"/>
      <c r="BX114" s="34"/>
      <c r="BY114" s="34"/>
      <c r="BZ114" s="34"/>
      <c r="CA114" s="34"/>
      <c r="CB114" s="34"/>
      <c r="CC114" s="34"/>
      <c r="CD114" s="34"/>
      <c r="CE114" s="34"/>
      <c r="CF114" s="34"/>
      <c r="CG114" s="34"/>
      <c r="CH114" s="34"/>
      <c r="CI114" s="34"/>
      <c r="CJ114" s="34"/>
      <c r="CK114" s="34"/>
      <c r="CL114" s="34"/>
      <c r="CM114" s="34"/>
      <c r="CN114" s="34"/>
      <c r="CO114" s="34"/>
      <c r="CP114" s="34"/>
      <c r="CQ114" s="34"/>
      <c r="CR114" s="34"/>
      <c r="CS114" s="34"/>
      <c r="CT114" s="34"/>
      <c r="CU114" s="34"/>
      <c r="CV114" s="34"/>
      <c r="CW114" s="34"/>
      <c r="CX114" s="34"/>
      <c r="CY114" s="34"/>
      <c r="CZ114" s="34"/>
    </row>
    <row r="115" spans="1:104">
      <c r="A115" s="24"/>
      <c r="B115" s="24"/>
      <c r="C115" s="24"/>
      <c r="D115" s="24"/>
      <c r="E115" s="24"/>
      <c r="F115" s="24"/>
      <c r="G115" s="24"/>
      <c r="H115" s="24"/>
      <c r="I115" s="24"/>
      <c r="J115" s="24"/>
      <c r="K115" s="24"/>
      <c r="L115" s="24"/>
      <c r="M115" s="24"/>
      <c r="N115" s="24"/>
      <c r="O115" s="24"/>
      <c r="P115" s="24"/>
      <c r="Q115" s="25"/>
      <c r="R115" s="25"/>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R115" s="34"/>
      <c r="BS115" s="34"/>
      <c r="BT115" s="34"/>
      <c r="BU115" s="34"/>
      <c r="BV115" s="34"/>
      <c r="BW115" s="34"/>
      <c r="BX115" s="34"/>
      <c r="BY115" s="34"/>
      <c r="BZ115" s="34"/>
      <c r="CA115" s="34"/>
      <c r="CB115" s="34"/>
      <c r="CC115" s="34"/>
      <c r="CD115" s="34"/>
      <c r="CE115" s="34"/>
      <c r="CF115" s="34"/>
      <c r="CG115" s="34"/>
      <c r="CH115" s="34"/>
      <c r="CI115" s="34"/>
      <c r="CJ115" s="34"/>
      <c r="CK115" s="34"/>
      <c r="CL115" s="34"/>
      <c r="CM115" s="34"/>
      <c r="CN115" s="34"/>
      <c r="CO115" s="34"/>
      <c r="CP115" s="34"/>
      <c r="CQ115" s="34"/>
      <c r="CR115" s="34"/>
      <c r="CS115" s="34"/>
      <c r="CT115" s="34"/>
      <c r="CU115" s="34"/>
      <c r="CV115" s="34"/>
      <c r="CW115" s="34"/>
      <c r="CX115" s="34"/>
      <c r="CY115" s="34"/>
      <c r="CZ115" s="34"/>
    </row>
    <row r="116" spans="1:104">
      <c r="A116" s="24"/>
      <c r="B116" s="24"/>
      <c r="C116" s="24"/>
      <c r="D116" s="24"/>
      <c r="E116" s="24"/>
      <c r="F116" s="24"/>
      <c r="G116" s="24"/>
      <c r="H116" s="24"/>
      <c r="I116" s="24"/>
      <c r="J116" s="24"/>
      <c r="K116" s="24"/>
      <c r="L116" s="24"/>
      <c r="M116" s="24"/>
      <c r="N116" s="24"/>
      <c r="O116" s="24"/>
      <c r="P116" s="24"/>
      <c r="Q116" s="25"/>
      <c r="R116" s="25"/>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R116" s="34"/>
      <c r="BS116" s="34"/>
      <c r="BT116" s="34"/>
      <c r="BU116" s="34"/>
      <c r="BV116" s="34"/>
      <c r="BW116" s="34"/>
      <c r="BX116" s="34"/>
      <c r="BY116" s="34"/>
      <c r="BZ116" s="34"/>
      <c r="CA116" s="34"/>
      <c r="CB116" s="34"/>
      <c r="CC116" s="34"/>
      <c r="CD116" s="34"/>
      <c r="CE116" s="34"/>
      <c r="CF116" s="34"/>
      <c r="CG116" s="34"/>
      <c r="CH116" s="34"/>
      <c r="CI116" s="34"/>
      <c r="CJ116" s="34"/>
      <c r="CK116" s="34"/>
      <c r="CL116" s="34"/>
      <c r="CM116" s="34"/>
      <c r="CN116" s="34"/>
      <c r="CO116" s="34"/>
      <c r="CP116" s="34"/>
      <c r="CQ116" s="34"/>
      <c r="CR116" s="34"/>
      <c r="CS116" s="34"/>
      <c r="CT116" s="34"/>
      <c r="CU116" s="34"/>
      <c r="CV116" s="34"/>
      <c r="CW116" s="34"/>
      <c r="CX116" s="34"/>
      <c r="CY116" s="34"/>
      <c r="CZ116" s="34"/>
    </row>
    <row r="117" spans="1:104">
      <c r="A117" s="24"/>
      <c r="B117" s="24"/>
      <c r="C117" s="24"/>
      <c r="D117" s="24"/>
      <c r="E117" s="24"/>
      <c r="F117" s="24"/>
      <c r="G117" s="24"/>
      <c r="H117" s="24"/>
      <c r="I117" s="24"/>
      <c r="J117" s="24"/>
      <c r="K117" s="24"/>
      <c r="L117" s="24"/>
      <c r="M117" s="24"/>
      <c r="N117" s="24"/>
      <c r="O117" s="24"/>
      <c r="P117" s="24"/>
      <c r="Q117" s="25"/>
      <c r="R117" s="25"/>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R117" s="34"/>
      <c r="BS117" s="34"/>
      <c r="BT117" s="34"/>
      <c r="BU117" s="34"/>
      <c r="BV117" s="34"/>
      <c r="BW117" s="34"/>
      <c r="BX117" s="34"/>
      <c r="BY117" s="34"/>
      <c r="BZ117" s="34"/>
      <c r="CA117" s="34"/>
      <c r="CB117" s="34"/>
      <c r="CC117" s="34"/>
      <c r="CD117" s="34"/>
      <c r="CE117" s="34"/>
      <c r="CF117" s="34"/>
      <c r="CG117" s="34"/>
      <c r="CH117" s="34"/>
      <c r="CI117" s="34"/>
      <c r="CJ117" s="34"/>
      <c r="CK117" s="34"/>
      <c r="CL117" s="34"/>
      <c r="CM117" s="34"/>
      <c r="CN117" s="34"/>
      <c r="CO117" s="34"/>
      <c r="CP117" s="34"/>
      <c r="CQ117" s="34"/>
      <c r="CR117" s="34"/>
      <c r="CS117" s="34"/>
      <c r="CT117" s="34"/>
      <c r="CU117" s="34"/>
      <c r="CV117" s="34"/>
      <c r="CW117" s="34"/>
      <c r="CX117" s="34"/>
      <c r="CY117" s="34"/>
      <c r="CZ117" s="34"/>
    </row>
    <row r="118" spans="1:104">
      <c r="A118" s="24"/>
      <c r="B118" s="24"/>
      <c r="C118" s="24"/>
      <c r="D118" s="24"/>
      <c r="E118" s="24"/>
      <c r="F118" s="24"/>
      <c r="G118" s="24"/>
      <c r="H118" s="24"/>
      <c r="I118" s="24"/>
      <c r="J118" s="24"/>
      <c r="K118" s="24"/>
      <c r="L118" s="24"/>
      <c r="M118" s="24"/>
      <c r="N118" s="24"/>
      <c r="O118" s="24"/>
      <c r="P118" s="24"/>
      <c r="Q118" s="25"/>
      <c r="R118" s="25"/>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R118" s="34"/>
      <c r="BS118" s="34"/>
      <c r="BT118" s="34"/>
      <c r="BU118" s="34"/>
      <c r="BV118" s="34"/>
      <c r="BW118" s="34"/>
      <c r="BX118" s="34"/>
      <c r="BY118" s="34"/>
      <c r="BZ118" s="34"/>
      <c r="CA118" s="34"/>
      <c r="CB118" s="34"/>
      <c r="CC118" s="34"/>
      <c r="CD118" s="34"/>
      <c r="CE118" s="34"/>
      <c r="CF118" s="34"/>
      <c r="CG118" s="34"/>
      <c r="CH118" s="34"/>
      <c r="CI118" s="34"/>
      <c r="CJ118" s="34"/>
      <c r="CK118" s="34"/>
      <c r="CL118" s="34"/>
      <c r="CM118" s="34"/>
      <c r="CN118" s="34"/>
      <c r="CO118" s="34"/>
      <c r="CP118" s="34"/>
      <c r="CQ118" s="34"/>
      <c r="CR118" s="34"/>
      <c r="CS118" s="34"/>
      <c r="CT118" s="34"/>
      <c r="CU118" s="34"/>
      <c r="CV118" s="34"/>
      <c r="CW118" s="34"/>
      <c r="CX118" s="34"/>
      <c r="CY118" s="34"/>
      <c r="CZ118" s="34"/>
    </row>
    <row r="119" spans="1:104">
      <c r="A119" s="24"/>
      <c r="B119" s="24"/>
      <c r="C119" s="24"/>
      <c r="D119" s="24"/>
      <c r="E119" s="24"/>
      <c r="F119" s="24"/>
      <c r="G119" s="24"/>
      <c r="H119" s="24"/>
      <c r="I119" s="24"/>
      <c r="J119" s="24"/>
      <c r="K119" s="24"/>
      <c r="L119" s="24"/>
      <c r="M119" s="24"/>
      <c r="N119" s="24"/>
      <c r="O119" s="24"/>
      <c r="P119" s="24"/>
      <c r="Q119" s="25"/>
      <c r="R119" s="25"/>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R119" s="34"/>
      <c r="BS119" s="34"/>
      <c r="BT119" s="34"/>
      <c r="BU119" s="34"/>
      <c r="BV119" s="34"/>
      <c r="BW119" s="34"/>
      <c r="BX119" s="34"/>
      <c r="BY119" s="34"/>
      <c r="BZ119" s="34"/>
      <c r="CA119" s="34"/>
      <c r="CB119" s="34"/>
      <c r="CC119" s="34"/>
      <c r="CD119" s="34"/>
      <c r="CE119" s="34"/>
      <c r="CF119" s="34"/>
      <c r="CG119" s="34"/>
      <c r="CH119" s="34"/>
      <c r="CI119" s="34"/>
      <c r="CJ119" s="34"/>
      <c r="CK119" s="34"/>
      <c r="CL119" s="34"/>
      <c r="CM119" s="34"/>
      <c r="CN119" s="34"/>
      <c r="CO119" s="34"/>
      <c r="CP119" s="34"/>
      <c r="CQ119" s="34"/>
      <c r="CR119" s="34"/>
      <c r="CS119" s="34"/>
      <c r="CT119" s="34"/>
      <c r="CU119" s="34"/>
      <c r="CV119" s="34"/>
      <c r="CW119" s="34"/>
      <c r="CX119" s="34"/>
      <c r="CY119" s="34"/>
      <c r="CZ119" s="34"/>
    </row>
    <row r="120" spans="1:104">
      <c r="A120" s="24"/>
      <c r="B120" s="24"/>
      <c r="C120" s="24"/>
      <c r="D120" s="24"/>
      <c r="E120" s="24"/>
      <c r="F120" s="24"/>
      <c r="G120" s="24"/>
      <c r="H120" s="24"/>
      <c r="I120" s="24"/>
      <c r="J120" s="24"/>
      <c r="K120" s="24"/>
      <c r="L120" s="24"/>
      <c r="M120" s="24"/>
      <c r="N120" s="24"/>
      <c r="O120" s="24"/>
      <c r="P120" s="24"/>
      <c r="Q120" s="25"/>
      <c r="R120" s="25"/>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R120" s="34"/>
      <c r="BS120" s="34"/>
      <c r="BT120" s="34"/>
      <c r="BU120" s="34"/>
      <c r="BV120" s="34"/>
      <c r="BW120" s="34"/>
      <c r="BX120" s="34"/>
      <c r="BY120" s="34"/>
      <c r="BZ120" s="34"/>
      <c r="CA120" s="34"/>
      <c r="CB120" s="34"/>
      <c r="CC120" s="34"/>
      <c r="CD120" s="34"/>
      <c r="CE120" s="34"/>
      <c r="CF120" s="34"/>
      <c r="CG120" s="34"/>
      <c r="CH120" s="34"/>
      <c r="CI120" s="34"/>
      <c r="CJ120" s="34"/>
      <c r="CK120" s="34"/>
      <c r="CL120" s="34"/>
      <c r="CM120" s="34"/>
      <c r="CN120" s="34"/>
      <c r="CO120" s="34"/>
      <c r="CP120" s="34"/>
      <c r="CQ120" s="34"/>
      <c r="CR120" s="34"/>
      <c r="CS120" s="34"/>
      <c r="CT120" s="34"/>
      <c r="CU120" s="34"/>
      <c r="CV120" s="34"/>
      <c r="CW120" s="34"/>
      <c r="CX120" s="34"/>
      <c r="CY120" s="34"/>
      <c r="CZ120" s="34"/>
    </row>
    <row r="121" spans="1:104">
      <c r="A121" s="34"/>
      <c r="B121" s="34"/>
      <c r="C121" s="34"/>
      <c r="D121" s="34"/>
      <c r="E121" s="34"/>
      <c r="F121" s="34"/>
      <c r="G121" s="34"/>
      <c r="H121" s="34"/>
      <c r="I121" s="34"/>
      <c r="J121" s="34"/>
      <c r="K121" s="34"/>
      <c r="L121" s="34"/>
      <c r="M121" s="34"/>
      <c r="N121" s="34"/>
      <c r="O121" s="34"/>
      <c r="P121" s="34"/>
      <c r="Q121" s="57"/>
      <c r="R121" s="57"/>
      <c r="S121" s="34"/>
      <c r="T121" s="37"/>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R121" s="34"/>
      <c r="BS121" s="34"/>
      <c r="BT121" s="34"/>
      <c r="BU121" s="34"/>
      <c r="BV121" s="34"/>
      <c r="BW121" s="34"/>
      <c r="BX121" s="34"/>
      <c r="BY121" s="34"/>
      <c r="BZ121" s="34"/>
      <c r="CA121" s="34"/>
      <c r="CB121" s="34"/>
      <c r="CC121" s="34"/>
      <c r="CD121" s="34"/>
      <c r="CE121" s="34"/>
      <c r="CF121" s="34"/>
      <c r="CG121" s="34"/>
      <c r="CH121" s="34"/>
      <c r="CI121" s="34"/>
      <c r="CJ121" s="34"/>
      <c r="CK121" s="34"/>
      <c r="CL121" s="34"/>
      <c r="CM121" s="34"/>
      <c r="CN121" s="34"/>
      <c r="CO121" s="34"/>
      <c r="CP121" s="34"/>
      <c r="CQ121" s="34"/>
      <c r="CR121" s="34"/>
      <c r="CS121" s="34"/>
      <c r="CT121" s="34"/>
      <c r="CU121" s="34"/>
      <c r="CV121" s="34"/>
      <c r="CW121" s="34"/>
      <c r="CX121" s="34"/>
      <c r="CY121" s="34"/>
      <c r="CZ121" s="34"/>
    </row>
    <row r="122" spans="1:104">
      <c r="A122" s="34"/>
      <c r="B122" s="34"/>
      <c r="C122" s="34"/>
      <c r="D122" s="34"/>
      <c r="E122" s="34"/>
      <c r="F122" s="34"/>
      <c r="G122" s="34"/>
      <c r="H122" s="34"/>
      <c r="I122" s="34"/>
      <c r="J122" s="34"/>
      <c r="K122" s="34"/>
      <c r="L122" s="34"/>
      <c r="M122" s="34"/>
      <c r="N122" s="34"/>
      <c r="O122" s="34"/>
      <c r="P122" s="34"/>
      <c r="Q122" s="57"/>
      <c r="R122" s="57"/>
      <c r="S122" s="34"/>
      <c r="T122" s="37"/>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R122" s="34"/>
      <c r="BS122" s="34"/>
      <c r="BT122" s="34"/>
      <c r="BU122" s="34"/>
      <c r="BV122" s="34"/>
      <c r="BW122" s="34"/>
      <c r="BX122" s="34"/>
      <c r="BY122" s="34"/>
      <c r="BZ122" s="34"/>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4"/>
      <c r="CX122" s="34"/>
      <c r="CY122" s="34"/>
      <c r="CZ122" s="34"/>
    </row>
    <row r="123" spans="1:104">
      <c r="A123" s="34"/>
      <c r="B123" s="34"/>
      <c r="C123" s="34"/>
      <c r="D123" s="34"/>
      <c r="E123" s="34"/>
      <c r="F123" s="34"/>
      <c r="G123" s="34"/>
      <c r="H123" s="34"/>
      <c r="I123" s="34"/>
      <c r="J123" s="34"/>
      <c r="K123" s="34"/>
      <c r="L123" s="34"/>
      <c r="M123" s="34"/>
      <c r="N123" s="34"/>
      <c r="O123" s="34"/>
      <c r="P123" s="34"/>
      <c r="Q123" s="57"/>
      <c r="R123" s="57"/>
      <c r="S123" s="34"/>
      <c r="T123" s="37"/>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R123" s="34"/>
      <c r="BS123" s="34"/>
      <c r="BT123" s="34"/>
      <c r="BU123" s="34"/>
      <c r="BV123" s="34"/>
      <c r="BW123" s="34"/>
      <c r="BX123" s="34"/>
      <c r="BY123" s="34"/>
      <c r="BZ123" s="34"/>
      <c r="CA123" s="34"/>
      <c r="CB123" s="34"/>
      <c r="CC123" s="34"/>
      <c r="CD123" s="34"/>
      <c r="CE123" s="34"/>
      <c r="CF123" s="34"/>
      <c r="CG123" s="34"/>
      <c r="CH123" s="34"/>
      <c r="CI123" s="34"/>
      <c r="CJ123" s="34"/>
      <c r="CK123" s="34"/>
      <c r="CL123" s="34"/>
      <c r="CM123" s="34"/>
      <c r="CN123" s="34"/>
      <c r="CO123" s="34"/>
      <c r="CP123" s="34"/>
      <c r="CQ123" s="34"/>
      <c r="CR123" s="34"/>
      <c r="CS123" s="34"/>
      <c r="CT123" s="34"/>
      <c r="CU123" s="34"/>
      <c r="CV123" s="34"/>
      <c r="CW123" s="34"/>
      <c r="CX123" s="34"/>
      <c r="CY123" s="34"/>
      <c r="CZ123" s="34"/>
    </row>
    <row r="124" spans="1:104">
      <c r="A124" s="34"/>
      <c r="B124" s="34"/>
      <c r="C124" s="34"/>
      <c r="D124" s="34"/>
      <c r="E124" s="34"/>
      <c r="F124" s="34"/>
      <c r="G124" s="34"/>
      <c r="H124" s="34"/>
      <c r="I124" s="34"/>
      <c r="J124" s="34"/>
      <c r="K124" s="34"/>
      <c r="L124" s="34"/>
      <c r="M124" s="34"/>
      <c r="N124" s="34"/>
      <c r="O124" s="34"/>
      <c r="P124" s="34"/>
      <c r="Q124" s="57"/>
      <c r="R124" s="57"/>
      <c r="S124" s="34"/>
      <c r="T124" s="37"/>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R124" s="34"/>
      <c r="BS124" s="34"/>
      <c r="BT124" s="34"/>
      <c r="BU124" s="34"/>
      <c r="BV124" s="34"/>
      <c r="BW124" s="34"/>
      <c r="BX124" s="34"/>
      <c r="BY124" s="34"/>
      <c r="BZ124" s="34"/>
      <c r="CA124" s="34"/>
      <c r="CB124" s="34"/>
      <c r="CC124" s="34"/>
      <c r="CD124" s="34"/>
      <c r="CE124" s="34"/>
      <c r="CF124" s="34"/>
      <c r="CG124" s="34"/>
      <c r="CH124" s="34"/>
      <c r="CI124" s="34"/>
      <c r="CJ124" s="34"/>
      <c r="CK124" s="34"/>
      <c r="CL124" s="34"/>
      <c r="CM124" s="34"/>
      <c r="CN124" s="34"/>
      <c r="CO124" s="34"/>
      <c r="CP124" s="34"/>
      <c r="CQ124" s="34"/>
      <c r="CR124" s="34"/>
      <c r="CS124" s="34"/>
      <c r="CT124" s="34"/>
      <c r="CU124" s="34"/>
      <c r="CV124" s="34"/>
      <c r="CW124" s="34"/>
      <c r="CX124" s="34"/>
      <c r="CY124" s="34"/>
      <c r="CZ124" s="34"/>
    </row>
    <row r="125" spans="1:104">
      <c r="A125" s="34"/>
      <c r="B125" s="34"/>
      <c r="C125" s="34"/>
      <c r="D125" s="34"/>
      <c r="E125" s="34"/>
      <c r="F125" s="34"/>
      <c r="G125" s="34"/>
      <c r="H125" s="34"/>
      <c r="I125" s="34"/>
      <c r="J125" s="34"/>
      <c r="K125" s="34"/>
      <c r="L125" s="34"/>
      <c r="M125" s="34"/>
      <c r="N125" s="34"/>
      <c r="O125" s="34"/>
      <c r="P125" s="34"/>
      <c r="Q125" s="57"/>
      <c r="R125" s="57"/>
      <c r="S125" s="34"/>
      <c r="T125" s="37"/>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R125" s="34"/>
      <c r="BS125" s="34"/>
      <c r="BT125" s="34"/>
      <c r="BU125" s="34"/>
      <c r="BV125" s="34"/>
      <c r="BW125" s="34"/>
      <c r="BX125" s="34"/>
      <c r="BY125" s="34"/>
      <c r="BZ125" s="34"/>
      <c r="CA125" s="34"/>
      <c r="CB125" s="34"/>
      <c r="CC125" s="34"/>
      <c r="CD125" s="34"/>
      <c r="CE125" s="34"/>
      <c r="CF125" s="34"/>
      <c r="CG125" s="34"/>
      <c r="CH125" s="34"/>
      <c r="CI125" s="34"/>
      <c r="CJ125" s="34"/>
      <c r="CK125" s="34"/>
      <c r="CL125" s="34"/>
      <c r="CM125" s="34"/>
      <c r="CN125" s="34"/>
      <c r="CO125" s="34"/>
      <c r="CP125" s="34"/>
      <c r="CQ125" s="34"/>
      <c r="CR125" s="34"/>
      <c r="CS125" s="34"/>
      <c r="CT125" s="34"/>
      <c r="CU125" s="34"/>
      <c r="CV125" s="34"/>
      <c r="CW125" s="34"/>
      <c r="CX125" s="34"/>
      <c r="CY125" s="34"/>
      <c r="CZ125" s="34"/>
    </row>
    <row r="126" spans="1:104">
      <c r="A126" s="34"/>
      <c r="B126" s="34"/>
      <c r="C126" s="34"/>
      <c r="D126" s="34"/>
      <c r="E126" s="34"/>
      <c r="F126" s="34"/>
      <c r="G126" s="34"/>
      <c r="H126" s="34"/>
      <c r="I126" s="34"/>
      <c r="J126" s="34"/>
      <c r="K126" s="34"/>
      <c r="L126" s="34"/>
      <c r="M126" s="34"/>
      <c r="N126" s="34"/>
      <c r="O126" s="34"/>
      <c r="P126" s="34"/>
      <c r="Q126" s="57"/>
      <c r="R126" s="57"/>
      <c r="S126" s="34"/>
      <c r="T126" s="37"/>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R126" s="34"/>
      <c r="BS126" s="34"/>
      <c r="BT126" s="34"/>
      <c r="BU126" s="34"/>
      <c r="BV126" s="34"/>
      <c r="BW126" s="34"/>
      <c r="BX126" s="34"/>
      <c r="BY126" s="34"/>
      <c r="BZ126" s="34"/>
      <c r="CA126" s="34"/>
      <c r="CB126" s="34"/>
      <c r="CC126" s="34"/>
      <c r="CD126" s="34"/>
      <c r="CE126" s="34"/>
      <c r="CF126" s="34"/>
      <c r="CG126" s="34"/>
      <c r="CH126" s="34"/>
      <c r="CI126" s="34"/>
      <c r="CJ126" s="34"/>
      <c r="CK126" s="34"/>
      <c r="CL126" s="34"/>
      <c r="CM126" s="34"/>
      <c r="CN126" s="34"/>
      <c r="CO126" s="34"/>
      <c r="CP126" s="34"/>
      <c r="CQ126" s="34"/>
      <c r="CR126" s="34"/>
      <c r="CS126" s="34"/>
      <c r="CT126" s="34"/>
      <c r="CU126" s="34"/>
      <c r="CV126" s="34"/>
      <c r="CW126" s="34"/>
      <c r="CX126" s="34"/>
      <c r="CY126" s="34"/>
      <c r="CZ126" s="34"/>
    </row>
    <row r="127" spans="1:104">
      <c r="A127" s="34"/>
      <c r="B127" s="34"/>
      <c r="C127" s="34"/>
      <c r="D127" s="34"/>
      <c r="E127" s="34"/>
      <c r="F127" s="34"/>
      <c r="G127" s="34"/>
      <c r="H127" s="34"/>
      <c r="I127" s="34"/>
      <c r="J127" s="34"/>
      <c r="K127" s="34"/>
      <c r="L127" s="34"/>
      <c r="M127" s="34"/>
      <c r="N127" s="34"/>
      <c r="O127" s="34"/>
      <c r="P127" s="34"/>
      <c r="Q127" s="57"/>
      <c r="R127" s="57"/>
      <c r="S127" s="34"/>
      <c r="T127" s="37"/>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R127" s="34"/>
      <c r="BS127" s="34"/>
      <c r="BT127" s="34"/>
      <c r="BU127" s="34"/>
      <c r="BV127" s="34"/>
      <c r="BW127" s="34"/>
      <c r="BX127" s="34"/>
      <c r="BY127" s="34"/>
      <c r="BZ127" s="34"/>
      <c r="CA127" s="34"/>
      <c r="CB127" s="34"/>
      <c r="CC127" s="34"/>
      <c r="CD127" s="34"/>
      <c r="CE127" s="34"/>
      <c r="CF127" s="34"/>
      <c r="CG127" s="34"/>
      <c r="CH127" s="34"/>
      <c r="CI127" s="34"/>
      <c r="CJ127" s="34"/>
      <c r="CK127" s="34"/>
      <c r="CL127" s="34"/>
      <c r="CM127" s="34"/>
      <c r="CN127" s="34"/>
      <c r="CO127" s="34"/>
      <c r="CP127" s="34"/>
      <c r="CQ127" s="34"/>
      <c r="CR127" s="34"/>
      <c r="CS127" s="34"/>
      <c r="CT127" s="34"/>
      <c r="CU127" s="34"/>
      <c r="CV127" s="34"/>
      <c r="CW127" s="34"/>
      <c r="CX127" s="34"/>
      <c r="CY127" s="34"/>
      <c r="CZ127" s="34"/>
    </row>
    <row r="128" spans="1:104">
      <c r="A128" s="34"/>
      <c r="B128" s="34"/>
      <c r="C128" s="34"/>
      <c r="D128" s="34"/>
      <c r="E128" s="34"/>
      <c r="F128" s="34"/>
      <c r="G128" s="34"/>
      <c r="H128" s="34"/>
      <c r="I128" s="34"/>
      <c r="J128" s="34"/>
      <c r="K128" s="34"/>
      <c r="L128" s="34"/>
      <c r="M128" s="34"/>
      <c r="N128" s="34"/>
      <c r="O128" s="34"/>
      <c r="P128" s="34"/>
      <c r="Q128" s="57"/>
      <c r="R128" s="57"/>
      <c r="S128" s="34"/>
      <c r="T128" s="37"/>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R128" s="34"/>
      <c r="BS128" s="34"/>
      <c r="BT128" s="34"/>
      <c r="BU128" s="34"/>
      <c r="BV128" s="34"/>
      <c r="BW128" s="34"/>
      <c r="BX128" s="34"/>
      <c r="BY128" s="34"/>
      <c r="BZ128" s="34"/>
      <c r="CA128" s="34"/>
      <c r="CB128" s="34"/>
      <c r="CC128" s="34"/>
      <c r="CD128" s="34"/>
      <c r="CE128" s="34"/>
      <c r="CF128" s="34"/>
      <c r="CG128" s="34"/>
      <c r="CH128" s="34"/>
      <c r="CI128" s="34"/>
      <c r="CJ128" s="34"/>
      <c r="CK128" s="34"/>
      <c r="CL128" s="34"/>
      <c r="CM128" s="34"/>
      <c r="CN128" s="34"/>
      <c r="CO128" s="34"/>
      <c r="CP128" s="34"/>
      <c r="CQ128" s="34"/>
      <c r="CR128" s="34"/>
      <c r="CS128" s="34"/>
      <c r="CT128" s="34"/>
      <c r="CU128" s="34"/>
      <c r="CV128" s="34"/>
      <c r="CW128" s="34"/>
      <c r="CX128" s="34"/>
      <c r="CY128" s="34"/>
      <c r="CZ128" s="34"/>
    </row>
    <row r="129" spans="1:104">
      <c r="A129" s="34"/>
      <c r="B129" s="34"/>
      <c r="C129" s="34"/>
      <c r="D129" s="34"/>
      <c r="E129" s="34"/>
      <c r="F129" s="34"/>
      <c r="G129" s="34"/>
      <c r="H129" s="34"/>
      <c r="I129" s="34"/>
      <c r="J129" s="34"/>
      <c r="K129" s="34"/>
      <c r="L129" s="34"/>
      <c r="M129" s="34"/>
      <c r="N129" s="34"/>
      <c r="O129" s="34"/>
      <c r="P129" s="34"/>
      <c r="Q129" s="57"/>
      <c r="R129" s="57"/>
      <c r="S129" s="34"/>
      <c r="T129" s="37"/>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R129" s="34"/>
      <c r="BS129" s="34"/>
      <c r="BT129" s="34"/>
      <c r="BU129" s="34"/>
      <c r="BV129" s="34"/>
      <c r="BW129" s="34"/>
      <c r="BX129" s="34"/>
      <c r="BY129" s="34"/>
      <c r="BZ129" s="34"/>
      <c r="CA129" s="34"/>
      <c r="CB129" s="34"/>
      <c r="CC129" s="34"/>
      <c r="CD129" s="34"/>
      <c r="CE129" s="34"/>
      <c r="CF129" s="34"/>
      <c r="CG129" s="34"/>
      <c r="CH129" s="34"/>
      <c r="CI129" s="34"/>
      <c r="CJ129" s="34"/>
      <c r="CK129" s="34"/>
      <c r="CL129" s="34"/>
      <c r="CM129" s="34"/>
      <c r="CN129" s="34"/>
      <c r="CO129" s="34"/>
      <c r="CP129" s="34"/>
      <c r="CQ129" s="34"/>
      <c r="CR129" s="34"/>
      <c r="CS129" s="34"/>
      <c r="CT129" s="34"/>
      <c r="CU129" s="34"/>
      <c r="CV129" s="34"/>
      <c r="CW129" s="34"/>
      <c r="CX129" s="34"/>
      <c r="CY129" s="34"/>
      <c r="CZ129" s="34"/>
    </row>
    <row r="130" spans="1:104">
      <c r="A130" s="34"/>
      <c r="B130" s="34"/>
      <c r="C130" s="34"/>
      <c r="D130" s="34"/>
      <c r="E130" s="34"/>
      <c r="F130" s="34"/>
      <c r="G130" s="34"/>
      <c r="H130" s="34"/>
      <c r="I130" s="34"/>
      <c r="J130" s="34"/>
      <c r="K130" s="34"/>
      <c r="L130" s="34"/>
      <c r="M130" s="34"/>
      <c r="N130" s="34"/>
      <c r="O130" s="34"/>
      <c r="P130" s="34"/>
      <c r="Q130" s="57"/>
      <c r="R130" s="57"/>
      <c r="S130" s="34"/>
      <c r="T130" s="37"/>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R130" s="34"/>
      <c r="BS130" s="34"/>
      <c r="BT130" s="34"/>
      <c r="BU130" s="34"/>
      <c r="BV130" s="34"/>
      <c r="BW130" s="34"/>
      <c r="BX130" s="34"/>
      <c r="BY130" s="34"/>
      <c r="BZ130" s="34"/>
      <c r="CA130" s="34"/>
      <c r="CB130" s="34"/>
      <c r="CC130" s="34"/>
      <c r="CD130" s="34"/>
      <c r="CE130" s="34"/>
      <c r="CF130" s="34"/>
      <c r="CG130" s="34"/>
      <c r="CH130" s="34"/>
      <c r="CI130" s="34"/>
      <c r="CJ130" s="34"/>
      <c r="CK130" s="34"/>
      <c r="CL130" s="34"/>
      <c r="CM130" s="34"/>
      <c r="CN130" s="34"/>
      <c r="CO130" s="34"/>
      <c r="CP130" s="34"/>
      <c r="CQ130" s="34"/>
      <c r="CR130" s="34"/>
      <c r="CS130" s="34"/>
      <c r="CT130" s="34"/>
      <c r="CU130" s="34"/>
      <c r="CV130" s="34"/>
      <c r="CW130" s="34"/>
      <c r="CX130" s="34"/>
      <c r="CY130" s="34"/>
      <c r="CZ130" s="34"/>
    </row>
    <row r="131" spans="1:104">
      <c r="A131" s="34"/>
      <c r="B131" s="34"/>
      <c r="C131" s="34"/>
      <c r="D131" s="34"/>
      <c r="E131" s="34"/>
      <c r="F131" s="34"/>
      <c r="G131" s="34"/>
      <c r="H131" s="34"/>
      <c r="I131" s="34"/>
      <c r="J131" s="34"/>
      <c r="K131" s="34"/>
      <c r="L131" s="34"/>
      <c r="M131" s="34"/>
      <c r="N131" s="34"/>
      <c r="O131" s="34"/>
      <c r="P131" s="34"/>
      <c r="Q131" s="57"/>
      <c r="R131" s="57"/>
      <c r="S131" s="34"/>
      <c r="T131" s="37"/>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c r="BR131" s="34"/>
      <c r="BS131" s="34"/>
      <c r="BT131" s="34"/>
      <c r="BU131" s="34"/>
      <c r="BV131" s="34"/>
      <c r="BW131" s="34"/>
      <c r="BX131" s="34"/>
      <c r="BY131" s="34"/>
      <c r="BZ131" s="34"/>
      <c r="CA131" s="34"/>
      <c r="CB131" s="34"/>
      <c r="CC131" s="34"/>
      <c r="CD131" s="34"/>
      <c r="CE131" s="34"/>
      <c r="CF131" s="34"/>
      <c r="CG131" s="34"/>
      <c r="CH131" s="34"/>
      <c r="CI131" s="34"/>
      <c r="CJ131" s="34"/>
      <c r="CK131" s="34"/>
      <c r="CL131" s="34"/>
      <c r="CM131" s="34"/>
      <c r="CN131" s="34"/>
      <c r="CO131" s="34"/>
      <c r="CP131" s="34"/>
      <c r="CQ131" s="34"/>
      <c r="CR131" s="34"/>
      <c r="CS131" s="34"/>
      <c r="CT131" s="34"/>
      <c r="CU131" s="34"/>
      <c r="CV131" s="34"/>
      <c r="CW131" s="34"/>
      <c r="CX131" s="34"/>
      <c r="CY131" s="34"/>
      <c r="CZ131" s="34"/>
    </row>
    <row r="132" spans="1:104">
      <c r="A132" s="34"/>
      <c r="B132" s="34"/>
      <c r="C132" s="34"/>
      <c r="D132" s="34"/>
      <c r="E132" s="34"/>
      <c r="F132" s="34"/>
      <c r="G132" s="34"/>
      <c r="H132" s="34"/>
      <c r="I132" s="34"/>
      <c r="J132" s="34"/>
      <c r="K132" s="34"/>
      <c r="L132" s="34"/>
      <c r="M132" s="34"/>
      <c r="N132" s="34"/>
      <c r="O132" s="34"/>
      <c r="P132" s="34"/>
      <c r="Q132" s="57"/>
      <c r="R132" s="57"/>
      <c r="S132" s="34"/>
      <c r="T132" s="37"/>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R132" s="34"/>
      <c r="BS132" s="34"/>
      <c r="BT132" s="34"/>
      <c r="BU132" s="34"/>
      <c r="BV132" s="34"/>
      <c r="BW132" s="34"/>
      <c r="BX132" s="34"/>
      <c r="BY132" s="34"/>
      <c r="BZ132" s="34"/>
      <c r="CA132" s="34"/>
      <c r="CB132" s="34"/>
      <c r="CC132" s="34"/>
      <c r="CD132" s="34"/>
      <c r="CE132" s="34"/>
      <c r="CF132" s="34"/>
      <c r="CG132" s="34"/>
      <c r="CH132" s="34"/>
      <c r="CI132" s="34"/>
      <c r="CJ132" s="34"/>
      <c r="CK132" s="34"/>
      <c r="CL132" s="34"/>
      <c r="CM132" s="34"/>
      <c r="CN132" s="34"/>
      <c r="CO132" s="34"/>
      <c r="CP132" s="34"/>
      <c r="CQ132" s="34"/>
      <c r="CR132" s="34"/>
      <c r="CS132" s="34"/>
      <c r="CT132" s="34"/>
      <c r="CU132" s="34"/>
      <c r="CV132" s="34"/>
      <c r="CW132" s="34"/>
      <c r="CX132" s="34"/>
      <c r="CY132" s="34"/>
      <c r="CZ132" s="34"/>
    </row>
    <row r="133" spans="1:104">
      <c r="A133" s="34"/>
      <c r="B133" s="34"/>
      <c r="C133" s="34"/>
      <c r="D133" s="34"/>
      <c r="E133" s="34"/>
      <c r="F133" s="34"/>
      <c r="G133" s="34"/>
      <c r="H133" s="34"/>
      <c r="I133" s="34"/>
      <c r="J133" s="34"/>
      <c r="K133" s="34"/>
      <c r="L133" s="34"/>
      <c r="M133" s="34"/>
      <c r="N133" s="34"/>
      <c r="O133" s="34"/>
      <c r="P133" s="34"/>
      <c r="Q133" s="57"/>
      <c r="R133" s="57"/>
      <c r="S133" s="34"/>
      <c r="T133" s="37"/>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R133" s="34"/>
      <c r="BS133" s="34"/>
      <c r="BT133" s="34"/>
      <c r="BU133" s="34"/>
      <c r="BV133" s="34"/>
      <c r="BW133" s="34"/>
      <c r="BX133" s="34"/>
      <c r="BY133" s="34"/>
      <c r="BZ133" s="34"/>
      <c r="CA133" s="34"/>
      <c r="CB133" s="34"/>
      <c r="CC133" s="34"/>
      <c r="CD133" s="34"/>
      <c r="CE133" s="34"/>
      <c r="CF133" s="34"/>
      <c r="CG133" s="34"/>
      <c r="CH133" s="34"/>
      <c r="CI133" s="34"/>
      <c r="CJ133" s="34"/>
      <c r="CK133" s="34"/>
      <c r="CL133" s="34"/>
      <c r="CM133" s="34"/>
      <c r="CN133" s="34"/>
      <c r="CO133" s="34"/>
      <c r="CP133" s="34"/>
      <c r="CQ133" s="34"/>
      <c r="CR133" s="34"/>
      <c r="CS133" s="34"/>
      <c r="CT133" s="34"/>
      <c r="CU133" s="34"/>
      <c r="CV133" s="34"/>
      <c r="CW133" s="34"/>
      <c r="CX133" s="34"/>
      <c r="CY133" s="34"/>
      <c r="CZ133" s="34"/>
    </row>
    <row r="134" spans="1:104">
      <c r="A134" s="34"/>
      <c r="B134" s="34"/>
      <c r="C134" s="34"/>
      <c r="D134" s="34"/>
      <c r="E134" s="34"/>
      <c r="F134" s="34"/>
      <c r="G134" s="34"/>
      <c r="H134" s="34"/>
      <c r="I134" s="34"/>
      <c r="J134" s="34"/>
      <c r="K134" s="34"/>
      <c r="L134" s="34"/>
      <c r="M134" s="34"/>
      <c r="N134" s="34"/>
      <c r="O134" s="34"/>
      <c r="P134" s="34"/>
      <c r="Q134" s="57"/>
      <c r="R134" s="57"/>
      <c r="S134" s="34"/>
      <c r="T134" s="37"/>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R134" s="34"/>
      <c r="BS134" s="34"/>
      <c r="BT134" s="34"/>
      <c r="BU134" s="34"/>
      <c r="BV134" s="34"/>
      <c r="BW134" s="34"/>
      <c r="BX134" s="34"/>
      <c r="BY134" s="34"/>
      <c r="BZ134" s="34"/>
      <c r="CA134" s="34"/>
      <c r="CB134" s="34"/>
      <c r="CC134" s="34"/>
      <c r="CD134" s="34"/>
      <c r="CE134" s="34"/>
      <c r="CF134" s="34"/>
      <c r="CG134" s="34"/>
      <c r="CH134" s="34"/>
      <c r="CI134" s="34"/>
      <c r="CJ134" s="34"/>
      <c r="CK134" s="34"/>
      <c r="CL134" s="34"/>
      <c r="CM134" s="34"/>
      <c r="CN134" s="34"/>
      <c r="CO134" s="34"/>
      <c r="CP134" s="34"/>
      <c r="CQ134" s="34"/>
      <c r="CR134" s="34"/>
      <c r="CS134" s="34"/>
      <c r="CT134" s="34"/>
      <c r="CU134" s="34"/>
      <c r="CV134" s="34"/>
      <c r="CW134" s="34"/>
      <c r="CX134" s="34"/>
      <c r="CY134" s="34"/>
      <c r="CZ134" s="34"/>
    </row>
    <row r="135" spans="1:104">
      <c r="A135" s="34"/>
      <c r="B135" s="34"/>
      <c r="C135" s="34"/>
      <c r="D135" s="34"/>
      <c r="E135" s="34"/>
      <c r="F135" s="34"/>
      <c r="G135" s="34"/>
      <c r="H135" s="34"/>
      <c r="I135" s="34"/>
      <c r="J135" s="34"/>
      <c r="K135" s="34"/>
      <c r="L135" s="34"/>
      <c r="M135" s="34"/>
      <c r="N135" s="34"/>
      <c r="O135" s="34"/>
      <c r="P135" s="34"/>
      <c r="Q135" s="57"/>
      <c r="R135" s="57"/>
      <c r="S135" s="34"/>
      <c r="T135" s="37"/>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R135" s="34"/>
      <c r="BS135" s="34"/>
      <c r="BT135" s="34"/>
      <c r="BU135" s="34"/>
      <c r="BV135" s="34"/>
      <c r="BW135" s="34"/>
      <c r="BX135" s="34"/>
      <c r="BY135" s="34"/>
      <c r="BZ135" s="34"/>
      <c r="CA135" s="34"/>
      <c r="CB135" s="34"/>
      <c r="CC135" s="34"/>
      <c r="CD135" s="34"/>
      <c r="CE135" s="34"/>
      <c r="CF135" s="34"/>
      <c r="CG135" s="34"/>
      <c r="CH135" s="34"/>
      <c r="CI135" s="34"/>
      <c r="CJ135" s="34"/>
      <c r="CK135" s="34"/>
      <c r="CL135" s="34"/>
      <c r="CM135" s="34"/>
      <c r="CN135" s="34"/>
      <c r="CO135" s="34"/>
      <c r="CP135" s="34"/>
      <c r="CQ135" s="34"/>
      <c r="CR135" s="34"/>
      <c r="CS135" s="34"/>
      <c r="CT135" s="34"/>
      <c r="CU135" s="34"/>
      <c r="CV135" s="34"/>
      <c r="CW135" s="34"/>
      <c r="CX135" s="34"/>
      <c r="CY135" s="34"/>
      <c r="CZ135" s="34"/>
    </row>
    <row r="136" spans="1:104">
      <c r="A136" s="34"/>
      <c r="B136" s="34"/>
      <c r="C136" s="34"/>
      <c r="D136" s="34"/>
      <c r="E136" s="34"/>
      <c r="F136" s="34"/>
      <c r="G136" s="34"/>
      <c r="H136" s="34"/>
      <c r="I136" s="34"/>
      <c r="J136" s="34"/>
      <c r="K136" s="34"/>
      <c r="L136" s="34"/>
      <c r="M136" s="34"/>
      <c r="N136" s="34"/>
      <c r="O136" s="34"/>
      <c r="P136" s="34"/>
      <c r="Q136" s="57"/>
      <c r="R136" s="57"/>
      <c r="S136" s="34"/>
      <c r="T136" s="37"/>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R136" s="34"/>
      <c r="BS136" s="34"/>
      <c r="BT136" s="34"/>
      <c r="BU136" s="34"/>
      <c r="BV136" s="34"/>
      <c r="BW136" s="34"/>
      <c r="BX136" s="34"/>
      <c r="BY136" s="34"/>
      <c r="BZ136" s="34"/>
      <c r="CA136" s="34"/>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4"/>
      <c r="CX136" s="34"/>
      <c r="CY136" s="34"/>
      <c r="CZ136" s="34"/>
    </row>
    <row r="137" spans="1:104">
      <c r="A137" s="34"/>
      <c r="B137" s="34"/>
      <c r="C137" s="34"/>
      <c r="D137" s="34"/>
      <c r="E137" s="34"/>
      <c r="F137" s="34"/>
      <c r="G137" s="34"/>
      <c r="H137" s="34"/>
      <c r="I137" s="34"/>
      <c r="J137" s="34"/>
      <c r="K137" s="34"/>
      <c r="L137" s="34"/>
      <c r="M137" s="34"/>
      <c r="N137" s="34"/>
      <c r="O137" s="34"/>
      <c r="P137" s="34"/>
      <c r="Q137" s="57"/>
      <c r="R137" s="57"/>
      <c r="S137" s="34"/>
      <c r="T137" s="37"/>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R137" s="34"/>
      <c r="BS137" s="34"/>
      <c r="BT137" s="34"/>
      <c r="BU137" s="34"/>
      <c r="BV137" s="34"/>
      <c r="BW137" s="34"/>
      <c r="BX137" s="34"/>
      <c r="BY137" s="34"/>
      <c r="BZ137" s="34"/>
      <c r="CA137" s="34"/>
      <c r="CB137" s="34"/>
      <c r="CC137" s="34"/>
      <c r="CD137" s="34"/>
      <c r="CE137" s="34"/>
      <c r="CF137" s="34"/>
      <c r="CG137" s="34"/>
      <c r="CH137" s="34"/>
      <c r="CI137" s="34"/>
      <c r="CJ137" s="34"/>
      <c r="CK137" s="34"/>
      <c r="CL137" s="34"/>
      <c r="CM137" s="34"/>
      <c r="CN137" s="34"/>
      <c r="CO137" s="34"/>
      <c r="CP137" s="34"/>
      <c r="CQ137" s="34"/>
      <c r="CR137" s="34"/>
      <c r="CS137" s="34"/>
      <c r="CT137" s="34"/>
      <c r="CU137" s="34"/>
      <c r="CV137" s="34"/>
      <c r="CW137" s="34"/>
      <c r="CX137" s="34"/>
      <c r="CY137" s="34"/>
      <c r="CZ137" s="34"/>
    </row>
    <row r="138" spans="1:104">
      <c r="A138" s="34"/>
      <c r="B138" s="34"/>
      <c r="C138" s="34"/>
      <c r="D138" s="34"/>
      <c r="E138" s="34"/>
      <c r="F138" s="34"/>
      <c r="G138" s="34"/>
      <c r="H138" s="34"/>
      <c r="I138" s="34"/>
      <c r="J138" s="34"/>
      <c r="K138" s="34"/>
      <c r="L138" s="34"/>
      <c r="M138" s="34"/>
      <c r="N138" s="34"/>
      <c r="O138" s="34"/>
      <c r="P138" s="34"/>
      <c r="Q138" s="57"/>
      <c r="R138" s="57"/>
      <c r="S138" s="34"/>
      <c r="T138" s="37"/>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R138" s="34"/>
      <c r="BS138" s="34"/>
      <c r="BT138" s="34"/>
      <c r="BU138" s="34"/>
      <c r="BV138" s="34"/>
      <c r="BW138" s="34"/>
      <c r="BX138" s="34"/>
      <c r="BY138" s="34"/>
      <c r="BZ138" s="34"/>
      <c r="CA138" s="34"/>
      <c r="CB138" s="34"/>
      <c r="CC138" s="34"/>
      <c r="CD138" s="34"/>
      <c r="CE138" s="34"/>
      <c r="CF138" s="34"/>
      <c r="CG138" s="34"/>
      <c r="CH138" s="34"/>
      <c r="CI138" s="34"/>
      <c r="CJ138" s="34"/>
      <c r="CK138" s="34"/>
      <c r="CL138" s="34"/>
      <c r="CM138" s="34"/>
      <c r="CN138" s="34"/>
      <c r="CO138" s="34"/>
      <c r="CP138" s="34"/>
      <c r="CQ138" s="34"/>
      <c r="CR138" s="34"/>
      <c r="CS138" s="34"/>
      <c r="CT138" s="34"/>
      <c r="CU138" s="34"/>
      <c r="CV138" s="34"/>
      <c r="CW138" s="34"/>
      <c r="CX138" s="34"/>
      <c r="CY138" s="34"/>
      <c r="CZ138" s="34"/>
    </row>
    <row r="139" spans="1:104">
      <c r="A139" s="34"/>
      <c r="B139" s="34"/>
      <c r="C139" s="34"/>
      <c r="D139" s="34"/>
      <c r="E139" s="34"/>
      <c r="F139" s="34"/>
      <c r="G139" s="34"/>
      <c r="H139" s="34"/>
      <c r="I139" s="34"/>
      <c r="J139" s="34"/>
      <c r="K139" s="34"/>
      <c r="L139" s="34"/>
      <c r="M139" s="34"/>
      <c r="N139" s="34"/>
      <c r="O139" s="34"/>
      <c r="P139" s="34"/>
      <c r="Q139" s="57"/>
      <c r="R139" s="57"/>
      <c r="S139" s="34"/>
      <c r="T139" s="37"/>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c r="BR139" s="34"/>
      <c r="BS139" s="34"/>
      <c r="BT139" s="34"/>
      <c r="BU139" s="34"/>
      <c r="BV139" s="34"/>
      <c r="BW139" s="34"/>
      <c r="BX139" s="34"/>
      <c r="BY139" s="34"/>
      <c r="BZ139" s="34"/>
      <c r="CA139" s="34"/>
      <c r="CB139" s="34"/>
      <c r="CC139" s="34"/>
      <c r="CD139" s="34"/>
      <c r="CE139" s="34"/>
      <c r="CF139" s="34"/>
      <c r="CG139" s="34"/>
      <c r="CH139" s="34"/>
      <c r="CI139" s="34"/>
      <c r="CJ139" s="34"/>
      <c r="CK139" s="34"/>
      <c r="CL139" s="34"/>
      <c r="CM139" s="34"/>
      <c r="CN139" s="34"/>
      <c r="CO139" s="34"/>
      <c r="CP139" s="34"/>
      <c r="CQ139" s="34"/>
      <c r="CR139" s="34"/>
      <c r="CS139" s="34"/>
      <c r="CT139" s="34"/>
      <c r="CU139" s="34"/>
      <c r="CV139" s="34"/>
      <c r="CW139" s="34"/>
      <c r="CX139" s="34"/>
      <c r="CY139" s="34"/>
      <c r="CZ139" s="34"/>
    </row>
    <row r="140" spans="1:104">
      <c r="A140" s="34"/>
      <c r="B140" s="34"/>
      <c r="C140" s="34"/>
      <c r="D140" s="34"/>
      <c r="E140" s="34"/>
      <c r="F140" s="34"/>
      <c r="G140" s="34"/>
      <c r="H140" s="34"/>
      <c r="I140" s="34"/>
      <c r="J140" s="34"/>
      <c r="K140" s="34"/>
      <c r="L140" s="34"/>
      <c r="M140" s="34"/>
      <c r="N140" s="34"/>
      <c r="O140" s="34"/>
      <c r="P140" s="34"/>
      <c r="Q140" s="57"/>
      <c r="R140" s="57"/>
      <c r="S140" s="34"/>
      <c r="T140" s="37"/>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R140" s="34"/>
      <c r="BS140" s="34"/>
      <c r="BT140" s="34"/>
      <c r="BU140" s="34"/>
      <c r="BV140" s="34"/>
      <c r="BW140" s="34"/>
      <c r="BX140" s="34"/>
      <c r="BY140" s="34"/>
      <c r="BZ140" s="34"/>
      <c r="CA140" s="34"/>
      <c r="CB140" s="34"/>
      <c r="CC140" s="34"/>
      <c r="CD140" s="34"/>
      <c r="CE140" s="34"/>
      <c r="CF140" s="34"/>
      <c r="CG140" s="34"/>
      <c r="CH140" s="34"/>
      <c r="CI140" s="34"/>
      <c r="CJ140" s="34"/>
      <c r="CK140" s="34"/>
      <c r="CL140" s="34"/>
      <c r="CM140" s="34"/>
      <c r="CN140" s="34"/>
      <c r="CO140" s="34"/>
      <c r="CP140" s="34"/>
      <c r="CQ140" s="34"/>
      <c r="CR140" s="34"/>
      <c r="CS140" s="34"/>
      <c r="CT140" s="34"/>
      <c r="CU140" s="34"/>
      <c r="CV140" s="34"/>
      <c r="CW140" s="34"/>
      <c r="CX140" s="34"/>
      <c r="CY140" s="34"/>
      <c r="CZ140" s="34"/>
    </row>
    <row r="141" spans="1:104">
      <c r="A141" s="34"/>
      <c r="B141" s="34"/>
      <c r="C141" s="34"/>
      <c r="D141" s="34"/>
      <c r="E141" s="34"/>
      <c r="F141" s="34"/>
      <c r="G141" s="34"/>
      <c r="H141" s="34"/>
      <c r="I141" s="34"/>
      <c r="J141" s="34"/>
      <c r="K141" s="34"/>
      <c r="L141" s="34"/>
      <c r="M141" s="34"/>
      <c r="N141" s="34"/>
      <c r="O141" s="34"/>
      <c r="P141" s="34"/>
      <c r="Q141" s="57"/>
      <c r="R141" s="57"/>
      <c r="S141" s="34"/>
      <c r="T141" s="37"/>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R141" s="34"/>
      <c r="BS141" s="34"/>
      <c r="BT141" s="34"/>
      <c r="BU141" s="34"/>
      <c r="BV141" s="34"/>
      <c r="BW141" s="34"/>
      <c r="BX141" s="34"/>
      <c r="BY141" s="34"/>
      <c r="BZ141" s="34"/>
      <c r="CA141" s="34"/>
      <c r="CB141" s="34"/>
      <c r="CC141" s="34"/>
      <c r="CD141" s="34"/>
      <c r="CE141" s="34"/>
      <c r="CF141" s="34"/>
      <c r="CG141" s="34"/>
      <c r="CH141" s="34"/>
      <c r="CI141" s="34"/>
      <c r="CJ141" s="34"/>
      <c r="CK141" s="34"/>
      <c r="CL141" s="34"/>
      <c r="CM141" s="34"/>
      <c r="CN141" s="34"/>
      <c r="CO141" s="34"/>
      <c r="CP141" s="34"/>
      <c r="CQ141" s="34"/>
      <c r="CR141" s="34"/>
      <c r="CS141" s="34"/>
      <c r="CT141" s="34"/>
      <c r="CU141" s="34"/>
      <c r="CV141" s="34"/>
      <c r="CW141" s="34"/>
      <c r="CX141" s="34"/>
      <c r="CY141" s="34"/>
      <c r="CZ141" s="34"/>
    </row>
    <row r="142" spans="1:104">
      <c r="A142" s="34"/>
      <c r="B142" s="34"/>
      <c r="C142" s="34"/>
      <c r="D142" s="34"/>
      <c r="E142" s="34"/>
      <c r="F142" s="34"/>
      <c r="G142" s="34"/>
      <c r="H142" s="34"/>
      <c r="I142" s="34"/>
      <c r="J142" s="34"/>
      <c r="K142" s="34"/>
      <c r="L142" s="34"/>
      <c r="M142" s="34"/>
      <c r="N142" s="34"/>
      <c r="O142" s="34"/>
      <c r="P142" s="34"/>
      <c r="Q142" s="57"/>
      <c r="R142" s="57"/>
      <c r="S142" s="34"/>
      <c r="T142" s="37"/>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R142" s="34"/>
      <c r="BS142" s="34"/>
      <c r="BT142" s="34"/>
      <c r="BU142" s="34"/>
      <c r="BV142" s="34"/>
      <c r="BW142" s="34"/>
      <c r="BX142" s="34"/>
      <c r="BY142" s="34"/>
      <c r="BZ142" s="34"/>
      <c r="CA142" s="34"/>
      <c r="CB142" s="34"/>
      <c r="CC142" s="34"/>
      <c r="CD142" s="34"/>
      <c r="CE142" s="34"/>
      <c r="CF142" s="34"/>
      <c r="CG142" s="34"/>
      <c r="CH142" s="34"/>
      <c r="CI142" s="34"/>
      <c r="CJ142" s="34"/>
      <c r="CK142" s="34"/>
      <c r="CL142" s="34"/>
      <c r="CM142" s="34"/>
      <c r="CN142" s="34"/>
      <c r="CO142" s="34"/>
      <c r="CP142" s="34"/>
      <c r="CQ142" s="34"/>
      <c r="CR142" s="34"/>
      <c r="CS142" s="34"/>
      <c r="CT142" s="34"/>
      <c r="CU142" s="34"/>
      <c r="CV142" s="34"/>
      <c r="CW142" s="34"/>
      <c r="CX142" s="34"/>
      <c r="CY142" s="34"/>
      <c r="CZ142" s="34"/>
    </row>
    <row r="143" spans="1:104">
      <c r="A143" s="34"/>
      <c r="B143" s="34"/>
      <c r="C143" s="34"/>
      <c r="D143" s="34"/>
      <c r="E143" s="34"/>
      <c r="F143" s="34"/>
      <c r="G143" s="34"/>
      <c r="H143" s="34"/>
      <c r="I143" s="34"/>
      <c r="J143" s="34"/>
      <c r="K143" s="34"/>
      <c r="L143" s="34"/>
      <c r="M143" s="34"/>
      <c r="N143" s="34"/>
      <c r="O143" s="34"/>
      <c r="P143" s="34"/>
      <c r="Q143" s="57"/>
      <c r="R143" s="57"/>
      <c r="S143" s="34"/>
      <c r="T143" s="37"/>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row>
    <row r="144" spans="1:104">
      <c r="A144" s="34"/>
      <c r="B144" s="34"/>
      <c r="C144" s="34"/>
      <c r="D144" s="34"/>
      <c r="E144" s="34"/>
      <c r="F144" s="34"/>
      <c r="G144" s="34"/>
      <c r="H144" s="34"/>
      <c r="I144" s="34"/>
      <c r="J144" s="34"/>
      <c r="K144" s="34"/>
      <c r="L144" s="34"/>
      <c r="M144" s="34"/>
      <c r="N144" s="34"/>
      <c r="O144" s="34"/>
      <c r="P144" s="34"/>
      <c r="Q144" s="57"/>
      <c r="R144" s="57"/>
      <c r="S144" s="34"/>
      <c r="T144" s="37"/>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c r="BR144" s="34"/>
      <c r="BS144" s="34"/>
      <c r="BT144" s="34"/>
      <c r="BU144" s="34"/>
      <c r="BV144" s="34"/>
      <c r="BW144" s="34"/>
      <c r="BX144" s="34"/>
      <c r="BY144" s="34"/>
      <c r="BZ144" s="34"/>
      <c r="CA144" s="34"/>
      <c r="CB144" s="34"/>
      <c r="CC144" s="34"/>
      <c r="CD144" s="34"/>
      <c r="CE144" s="34"/>
      <c r="CF144" s="34"/>
      <c r="CG144" s="34"/>
      <c r="CH144" s="34"/>
      <c r="CI144" s="34"/>
      <c r="CJ144" s="34"/>
      <c r="CK144" s="34"/>
      <c r="CL144" s="34"/>
      <c r="CM144" s="34"/>
      <c r="CN144" s="34"/>
      <c r="CO144" s="34"/>
      <c r="CP144" s="34"/>
      <c r="CQ144" s="34"/>
      <c r="CR144" s="34"/>
      <c r="CS144" s="34"/>
      <c r="CT144" s="34"/>
      <c r="CU144" s="34"/>
      <c r="CV144" s="34"/>
      <c r="CW144" s="34"/>
      <c r="CX144" s="34"/>
      <c r="CY144" s="34"/>
      <c r="CZ144" s="34"/>
    </row>
    <row r="145" spans="1:104">
      <c r="A145" s="34"/>
      <c r="B145" s="34"/>
      <c r="C145" s="34"/>
      <c r="D145" s="34"/>
      <c r="E145" s="34"/>
      <c r="F145" s="34"/>
      <c r="G145" s="34"/>
      <c r="H145" s="34"/>
      <c r="I145" s="34"/>
      <c r="J145" s="34"/>
      <c r="K145" s="34"/>
      <c r="L145" s="34"/>
      <c r="M145" s="34"/>
      <c r="N145" s="34"/>
      <c r="O145" s="34"/>
      <c r="P145" s="34"/>
      <c r="Q145" s="57"/>
      <c r="R145" s="57"/>
      <c r="S145" s="34"/>
      <c r="T145" s="37"/>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R145" s="34"/>
      <c r="BS145" s="34"/>
      <c r="BT145" s="34"/>
      <c r="BU145" s="34"/>
      <c r="BV145" s="34"/>
      <c r="BW145" s="34"/>
      <c r="BX145" s="34"/>
      <c r="BY145" s="34"/>
      <c r="BZ145" s="34"/>
      <c r="CA145" s="34"/>
      <c r="CB145" s="34"/>
      <c r="CC145" s="34"/>
      <c r="CD145" s="34"/>
      <c r="CE145" s="34"/>
      <c r="CF145" s="34"/>
      <c r="CG145" s="34"/>
      <c r="CH145" s="34"/>
      <c r="CI145" s="34"/>
      <c r="CJ145" s="34"/>
      <c r="CK145" s="34"/>
      <c r="CL145" s="34"/>
      <c r="CM145" s="34"/>
      <c r="CN145" s="34"/>
      <c r="CO145" s="34"/>
      <c r="CP145" s="34"/>
      <c r="CQ145" s="34"/>
      <c r="CR145" s="34"/>
      <c r="CS145" s="34"/>
      <c r="CT145" s="34"/>
      <c r="CU145" s="34"/>
      <c r="CV145" s="34"/>
      <c r="CW145" s="34"/>
      <c r="CX145" s="34"/>
      <c r="CY145" s="34"/>
      <c r="CZ145" s="34"/>
    </row>
    <row r="146" spans="1:104">
      <c r="A146" s="34"/>
      <c r="B146" s="34"/>
      <c r="C146" s="34"/>
      <c r="D146" s="34"/>
      <c r="E146" s="34"/>
      <c r="F146" s="34"/>
      <c r="G146" s="34"/>
      <c r="H146" s="34"/>
      <c r="I146" s="34"/>
      <c r="J146" s="34"/>
      <c r="K146" s="34"/>
      <c r="L146" s="34"/>
      <c r="M146" s="34"/>
      <c r="N146" s="34"/>
      <c r="O146" s="34"/>
      <c r="P146" s="34"/>
      <c r="Q146" s="57"/>
      <c r="R146" s="57"/>
      <c r="S146" s="34"/>
      <c r="T146" s="37"/>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c r="BR146" s="34"/>
      <c r="BS146" s="34"/>
      <c r="BT146" s="34"/>
      <c r="BU146" s="34"/>
      <c r="BV146" s="34"/>
      <c r="BW146" s="34"/>
      <c r="BX146" s="34"/>
      <c r="BY146" s="34"/>
      <c r="BZ146" s="34"/>
      <c r="CA146" s="34"/>
      <c r="CB146" s="34"/>
      <c r="CC146" s="34"/>
      <c r="CD146" s="34"/>
      <c r="CE146" s="34"/>
      <c r="CF146" s="34"/>
      <c r="CG146" s="34"/>
      <c r="CH146" s="34"/>
      <c r="CI146" s="34"/>
      <c r="CJ146" s="34"/>
      <c r="CK146" s="34"/>
      <c r="CL146" s="34"/>
      <c r="CM146" s="34"/>
      <c r="CN146" s="34"/>
      <c r="CO146" s="34"/>
      <c r="CP146" s="34"/>
      <c r="CQ146" s="34"/>
      <c r="CR146" s="34"/>
      <c r="CS146" s="34"/>
      <c r="CT146" s="34"/>
      <c r="CU146" s="34"/>
      <c r="CV146" s="34"/>
      <c r="CW146" s="34"/>
      <c r="CX146" s="34"/>
      <c r="CY146" s="34"/>
      <c r="CZ146" s="34"/>
    </row>
    <row r="147" spans="1:104">
      <c r="A147" s="34"/>
      <c r="B147" s="34"/>
      <c r="C147" s="34"/>
      <c r="D147" s="34"/>
      <c r="E147" s="34"/>
      <c r="F147" s="34"/>
      <c r="G147" s="34"/>
      <c r="H147" s="34"/>
      <c r="I147" s="34"/>
      <c r="J147" s="34"/>
      <c r="K147" s="34"/>
      <c r="L147" s="34"/>
      <c r="M147" s="34"/>
      <c r="N147" s="34"/>
      <c r="O147" s="34"/>
      <c r="P147" s="34"/>
      <c r="Q147" s="57"/>
      <c r="R147" s="57"/>
      <c r="S147" s="34"/>
      <c r="T147" s="37"/>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R147" s="34"/>
      <c r="BS147" s="34"/>
      <c r="BT147" s="34"/>
      <c r="BU147" s="34"/>
      <c r="BV147" s="34"/>
      <c r="BW147" s="34"/>
      <c r="BX147" s="34"/>
      <c r="BY147" s="34"/>
      <c r="BZ147" s="34"/>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4"/>
      <c r="CX147" s="34"/>
      <c r="CY147" s="34"/>
      <c r="CZ147" s="34"/>
    </row>
    <row r="148" spans="1:104">
      <c r="A148" s="34"/>
      <c r="B148" s="34"/>
      <c r="C148" s="34"/>
      <c r="D148" s="34"/>
      <c r="E148" s="34"/>
      <c r="F148" s="34"/>
      <c r="G148" s="34"/>
      <c r="H148" s="34"/>
      <c r="I148" s="34"/>
      <c r="J148" s="34"/>
      <c r="K148" s="34"/>
      <c r="L148" s="34"/>
      <c r="M148" s="34"/>
      <c r="N148" s="34"/>
      <c r="O148" s="34"/>
      <c r="P148" s="34"/>
      <c r="Q148" s="57"/>
      <c r="R148" s="57"/>
      <c r="S148" s="34"/>
      <c r="T148" s="37"/>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row>
    <row r="149" spans="1:104">
      <c r="A149" s="34"/>
      <c r="B149" s="34"/>
      <c r="C149" s="34"/>
      <c r="D149" s="34"/>
      <c r="E149" s="34"/>
      <c r="F149" s="34"/>
      <c r="G149" s="34"/>
      <c r="H149" s="34"/>
      <c r="I149" s="34"/>
      <c r="J149" s="34"/>
      <c r="K149" s="34"/>
      <c r="L149" s="34"/>
      <c r="M149" s="34"/>
      <c r="N149" s="34"/>
      <c r="O149" s="34"/>
      <c r="P149" s="34"/>
      <c r="Q149" s="57"/>
      <c r="R149" s="57"/>
      <c r="S149" s="34"/>
      <c r="T149" s="37"/>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row>
    <row r="150" spans="1:104">
      <c r="A150" s="34"/>
      <c r="B150" s="34"/>
      <c r="C150" s="34"/>
      <c r="D150" s="34"/>
      <c r="E150" s="34"/>
      <c r="F150" s="34"/>
      <c r="G150" s="34"/>
      <c r="H150" s="34"/>
      <c r="I150" s="34"/>
      <c r="J150" s="34"/>
      <c r="K150" s="34"/>
      <c r="L150" s="34"/>
      <c r="M150" s="34"/>
      <c r="N150" s="34"/>
      <c r="O150" s="34"/>
      <c r="P150" s="34"/>
      <c r="Q150" s="57"/>
      <c r="R150" s="57"/>
      <c r="S150" s="34"/>
      <c r="T150" s="37"/>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R150" s="34"/>
      <c r="BS150" s="34"/>
      <c r="BT150" s="34"/>
      <c r="BU150" s="34"/>
      <c r="BV150" s="34"/>
      <c r="BW150" s="34"/>
      <c r="BX150" s="34"/>
      <c r="BY150" s="34"/>
      <c r="BZ150" s="34"/>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row>
    <row r="151" spans="1:104">
      <c r="A151" s="34"/>
      <c r="B151" s="34"/>
      <c r="C151" s="34"/>
      <c r="D151" s="34"/>
      <c r="E151" s="34"/>
      <c r="F151" s="34"/>
      <c r="G151" s="34"/>
      <c r="H151" s="34"/>
      <c r="I151" s="34"/>
      <c r="J151" s="34"/>
      <c r="K151" s="34"/>
      <c r="L151" s="34"/>
      <c r="M151" s="34"/>
      <c r="N151" s="34"/>
      <c r="O151" s="34"/>
      <c r="P151" s="34"/>
      <c r="Q151" s="57"/>
      <c r="R151" s="57"/>
      <c r="S151" s="34"/>
      <c r="T151" s="37"/>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row>
    <row r="152" spans="1:104">
      <c r="A152" s="34"/>
      <c r="B152" s="34"/>
      <c r="C152" s="34"/>
      <c r="D152" s="34"/>
      <c r="E152" s="34"/>
      <c r="F152" s="34"/>
      <c r="G152" s="34"/>
      <c r="H152" s="34"/>
      <c r="I152" s="34"/>
      <c r="J152" s="34"/>
      <c r="K152" s="34"/>
      <c r="L152" s="34"/>
      <c r="M152" s="34"/>
      <c r="N152" s="34"/>
      <c r="O152" s="34"/>
      <c r="P152" s="34"/>
      <c r="Q152" s="57"/>
      <c r="R152" s="57"/>
      <c r="S152" s="34"/>
      <c r="T152" s="37"/>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row>
    <row r="153" spans="1:104">
      <c r="A153" s="34"/>
      <c r="B153" s="34"/>
      <c r="C153" s="34"/>
      <c r="D153" s="34"/>
      <c r="E153" s="34"/>
      <c r="F153" s="34"/>
      <c r="G153" s="34"/>
      <c r="H153" s="34"/>
      <c r="I153" s="34"/>
      <c r="J153" s="34"/>
      <c r="K153" s="34"/>
      <c r="L153" s="34"/>
      <c r="M153" s="34"/>
      <c r="N153" s="34"/>
      <c r="O153" s="34"/>
      <c r="P153" s="34"/>
      <c r="Q153" s="57"/>
      <c r="R153" s="57"/>
      <c r="S153" s="34"/>
      <c r="T153" s="37"/>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row>
    <row r="154" spans="1:104">
      <c r="A154" s="34"/>
      <c r="B154" s="34"/>
      <c r="C154" s="34"/>
      <c r="D154" s="34"/>
      <c r="E154" s="34"/>
      <c r="F154" s="34"/>
      <c r="G154" s="34"/>
      <c r="H154" s="34"/>
      <c r="I154" s="34"/>
      <c r="J154" s="34"/>
      <c r="K154" s="34"/>
      <c r="L154" s="34"/>
      <c r="M154" s="34"/>
      <c r="N154" s="34"/>
      <c r="O154" s="34"/>
      <c r="P154" s="34"/>
      <c r="Q154" s="57"/>
      <c r="R154" s="57"/>
      <c r="S154" s="34"/>
      <c r="T154" s="37"/>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row>
    <row r="155" spans="1:104">
      <c r="A155" s="34"/>
      <c r="B155" s="34"/>
      <c r="C155" s="34"/>
      <c r="D155" s="34"/>
      <c r="E155" s="34"/>
      <c r="F155" s="34"/>
      <c r="G155" s="34"/>
      <c r="H155" s="34"/>
      <c r="I155" s="34"/>
      <c r="J155" s="34"/>
      <c r="K155" s="34"/>
      <c r="L155" s="34"/>
      <c r="M155" s="34"/>
      <c r="N155" s="34"/>
      <c r="O155" s="34"/>
      <c r="P155" s="34"/>
      <c r="Q155" s="57"/>
      <c r="R155" s="57"/>
      <c r="S155" s="34"/>
      <c r="T155" s="37"/>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R155" s="34"/>
      <c r="BS155" s="34"/>
      <c r="BT155" s="34"/>
      <c r="BU155" s="34"/>
      <c r="BV155" s="34"/>
      <c r="BW155" s="34"/>
      <c r="BX155" s="34"/>
      <c r="BY155" s="34"/>
      <c r="BZ155" s="34"/>
      <c r="CA155" s="34"/>
      <c r="CB155" s="34"/>
      <c r="CC155" s="34"/>
      <c r="CD155" s="34"/>
      <c r="CE155" s="34"/>
      <c r="CF155" s="34"/>
      <c r="CG155" s="34"/>
      <c r="CH155" s="34"/>
      <c r="CI155" s="34"/>
      <c r="CJ155" s="34"/>
      <c r="CK155" s="34"/>
      <c r="CL155" s="34"/>
      <c r="CM155" s="34"/>
      <c r="CN155" s="34"/>
      <c r="CO155" s="34"/>
      <c r="CP155" s="34"/>
      <c r="CQ155" s="34"/>
      <c r="CR155" s="34"/>
      <c r="CS155" s="34"/>
      <c r="CT155" s="34"/>
      <c r="CU155" s="34"/>
      <c r="CV155" s="34"/>
      <c r="CW155" s="34"/>
      <c r="CX155" s="34"/>
      <c r="CY155" s="34"/>
      <c r="CZ155" s="34"/>
    </row>
    <row r="156" spans="1:104">
      <c r="A156" s="34"/>
      <c r="B156" s="34"/>
      <c r="C156" s="34"/>
      <c r="D156" s="34"/>
      <c r="E156" s="34"/>
      <c r="F156" s="34"/>
      <c r="G156" s="34"/>
      <c r="H156" s="34"/>
      <c r="I156" s="34"/>
      <c r="J156" s="34"/>
      <c r="K156" s="34"/>
      <c r="L156" s="34"/>
      <c r="M156" s="34"/>
      <c r="N156" s="34"/>
      <c r="O156" s="34"/>
      <c r="P156" s="34"/>
      <c r="Q156" s="57"/>
      <c r="R156" s="57"/>
      <c r="S156" s="34"/>
      <c r="T156" s="37"/>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row>
    <row r="157" spans="1:104">
      <c r="A157" s="34"/>
      <c r="B157" s="34"/>
      <c r="C157" s="34"/>
      <c r="D157" s="34"/>
      <c r="E157" s="34"/>
      <c r="F157" s="34"/>
      <c r="G157" s="34"/>
      <c r="H157" s="34"/>
      <c r="I157" s="34"/>
      <c r="J157" s="34"/>
      <c r="K157" s="34"/>
      <c r="L157" s="34"/>
      <c r="M157" s="34"/>
      <c r="N157" s="34"/>
      <c r="O157" s="34"/>
      <c r="P157" s="34"/>
      <c r="Q157" s="57"/>
      <c r="R157" s="57"/>
      <c r="S157" s="34"/>
      <c r="T157" s="37"/>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c r="BR157" s="34"/>
      <c r="BS157" s="34"/>
      <c r="BT157" s="34"/>
      <c r="BU157" s="34"/>
      <c r="BV157" s="34"/>
      <c r="BW157" s="34"/>
      <c r="BX157" s="34"/>
      <c r="BY157" s="34"/>
      <c r="BZ157" s="34"/>
      <c r="CA157" s="34"/>
      <c r="CB157" s="34"/>
      <c r="CC157" s="34"/>
      <c r="CD157" s="34"/>
      <c r="CE157" s="34"/>
      <c r="CF157" s="34"/>
      <c r="CG157" s="34"/>
      <c r="CH157" s="34"/>
      <c r="CI157" s="34"/>
      <c r="CJ157" s="34"/>
      <c r="CK157" s="34"/>
      <c r="CL157" s="34"/>
      <c r="CM157" s="34"/>
      <c r="CN157" s="34"/>
      <c r="CO157" s="34"/>
      <c r="CP157" s="34"/>
      <c r="CQ157" s="34"/>
      <c r="CR157" s="34"/>
      <c r="CS157" s="34"/>
      <c r="CT157" s="34"/>
      <c r="CU157" s="34"/>
      <c r="CV157" s="34"/>
      <c r="CW157" s="34"/>
      <c r="CX157" s="34"/>
      <c r="CY157" s="34"/>
      <c r="CZ157" s="34"/>
    </row>
    <row r="158" spans="1:104">
      <c r="A158" s="34"/>
      <c r="B158" s="34"/>
      <c r="C158" s="34"/>
      <c r="D158" s="34"/>
      <c r="E158" s="34"/>
      <c r="F158" s="34"/>
      <c r="G158" s="34"/>
      <c r="H158" s="34"/>
      <c r="I158" s="34"/>
      <c r="J158" s="34"/>
      <c r="K158" s="34"/>
      <c r="L158" s="34"/>
      <c r="M158" s="34"/>
      <c r="N158" s="34"/>
      <c r="O158" s="34"/>
      <c r="P158" s="34"/>
      <c r="Q158" s="57"/>
      <c r="R158" s="57"/>
      <c r="S158" s="34"/>
      <c r="T158" s="37"/>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c r="BR158" s="34"/>
      <c r="BS158" s="34"/>
      <c r="BT158" s="34"/>
      <c r="BU158" s="34"/>
      <c r="BV158" s="34"/>
      <c r="BW158" s="34"/>
      <c r="BX158" s="34"/>
      <c r="BY158" s="34"/>
      <c r="BZ158" s="34"/>
      <c r="CA158" s="34"/>
      <c r="CB158" s="34"/>
      <c r="CC158" s="34"/>
      <c r="CD158" s="34"/>
      <c r="CE158" s="34"/>
      <c r="CF158" s="34"/>
      <c r="CG158" s="34"/>
      <c r="CH158" s="34"/>
      <c r="CI158" s="34"/>
      <c r="CJ158" s="34"/>
      <c r="CK158" s="34"/>
      <c r="CL158" s="34"/>
      <c r="CM158" s="34"/>
      <c r="CN158" s="34"/>
      <c r="CO158" s="34"/>
      <c r="CP158" s="34"/>
      <c r="CQ158" s="34"/>
      <c r="CR158" s="34"/>
      <c r="CS158" s="34"/>
      <c r="CT158" s="34"/>
      <c r="CU158" s="34"/>
      <c r="CV158" s="34"/>
      <c r="CW158" s="34"/>
      <c r="CX158" s="34"/>
      <c r="CY158" s="34"/>
      <c r="CZ158" s="34"/>
    </row>
    <row r="159" spans="1:104">
      <c r="A159" s="34"/>
      <c r="B159" s="34"/>
      <c r="C159" s="34"/>
      <c r="D159" s="34"/>
      <c r="E159" s="34"/>
      <c r="F159" s="34"/>
      <c r="G159" s="34"/>
      <c r="H159" s="34"/>
      <c r="I159" s="34"/>
      <c r="J159" s="34"/>
      <c r="K159" s="34"/>
      <c r="L159" s="34"/>
      <c r="M159" s="34"/>
      <c r="N159" s="34"/>
      <c r="O159" s="34"/>
      <c r="P159" s="34"/>
      <c r="Q159" s="57"/>
      <c r="R159" s="57"/>
      <c r="S159" s="34"/>
      <c r="T159" s="37"/>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c r="BR159" s="34"/>
      <c r="BS159" s="34"/>
      <c r="BT159" s="34"/>
      <c r="BU159" s="34"/>
      <c r="BV159" s="34"/>
      <c r="BW159" s="34"/>
      <c r="BX159" s="34"/>
      <c r="BY159" s="34"/>
      <c r="BZ159" s="34"/>
      <c r="CA159" s="34"/>
      <c r="CB159" s="34"/>
      <c r="CC159" s="34"/>
      <c r="CD159" s="34"/>
      <c r="CE159" s="34"/>
      <c r="CF159" s="34"/>
      <c r="CG159" s="34"/>
      <c r="CH159" s="34"/>
      <c r="CI159" s="34"/>
      <c r="CJ159" s="34"/>
      <c r="CK159" s="34"/>
      <c r="CL159" s="34"/>
      <c r="CM159" s="34"/>
      <c r="CN159" s="34"/>
      <c r="CO159" s="34"/>
      <c r="CP159" s="34"/>
      <c r="CQ159" s="34"/>
      <c r="CR159" s="34"/>
      <c r="CS159" s="34"/>
      <c r="CT159" s="34"/>
      <c r="CU159" s="34"/>
      <c r="CV159" s="34"/>
      <c r="CW159" s="34"/>
      <c r="CX159" s="34"/>
      <c r="CY159" s="34"/>
      <c r="CZ159" s="34"/>
    </row>
    <row r="160" spans="1:104">
      <c r="A160" s="34"/>
      <c r="B160" s="34"/>
      <c r="C160" s="34"/>
      <c r="D160" s="34"/>
      <c r="E160" s="34"/>
      <c r="F160" s="34"/>
      <c r="G160" s="34"/>
      <c r="H160" s="34"/>
      <c r="I160" s="34"/>
      <c r="J160" s="34"/>
      <c r="K160" s="34"/>
      <c r="L160" s="34"/>
      <c r="M160" s="34"/>
      <c r="N160" s="34"/>
      <c r="O160" s="34"/>
      <c r="P160" s="34"/>
      <c r="Q160" s="57"/>
      <c r="R160" s="57"/>
      <c r="S160" s="34"/>
      <c r="T160" s="37"/>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c r="BR160" s="34"/>
      <c r="BS160" s="34"/>
      <c r="BT160" s="34"/>
      <c r="BU160" s="34"/>
      <c r="BV160" s="34"/>
      <c r="BW160" s="34"/>
      <c r="BX160" s="34"/>
      <c r="BY160" s="34"/>
      <c r="BZ160" s="34"/>
      <c r="CA160" s="34"/>
      <c r="CB160" s="34"/>
      <c r="CC160" s="34"/>
      <c r="CD160" s="34"/>
      <c r="CE160" s="34"/>
      <c r="CF160" s="34"/>
      <c r="CG160" s="34"/>
      <c r="CH160" s="34"/>
      <c r="CI160" s="34"/>
      <c r="CJ160" s="34"/>
      <c r="CK160" s="34"/>
      <c r="CL160" s="34"/>
      <c r="CM160" s="34"/>
      <c r="CN160" s="34"/>
      <c r="CO160" s="34"/>
      <c r="CP160" s="34"/>
      <c r="CQ160" s="34"/>
      <c r="CR160" s="34"/>
      <c r="CS160" s="34"/>
      <c r="CT160" s="34"/>
      <c r="CU160" s="34"/>
      <c r="CV160" s="34"/>
      <c r="CW160" s="34"/>
      <c r="CX160" s="34"/>
      <c r="CY160" s="34"/>
      <c r="CZ160" s="34"/>
    </row>
    <row r="161" spans="1:104">
      <c r="A161" s="34"/>
      <c r="B161" s="34"/>
      <c r="C161" s="34"/>
      <c r="D161" s="34"/>
      <c r="E161" s="34"/>
      <c r="F161" s="34"/>
      <c r="G161" s="34"/>
      <c r="H161" s="34"/>
      <c r="I161" s="34"/>
      <c r="J161" s="34"/>
      <c r="K161" s="34"/>
      <c r="L161" s="34"/>
      <c r="M161" s="34"/>
      <c r="N161" s="34"/>
      <c r="O161" s="34"/>
      <c r="P161" s="34"/>
      <c r="Q161" s="57"/>
      <c r="R161" s="57"/>
      <c r="S161" s="34"/>
      <c r="T161" s="37"/>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c r="BR161" s="34"/>
      <c r="BS161" s="34"/>
      <c r="BT161" s="34"/>
      <c r="BU161" s="34"/>
      <c r="BV161" s="34"/>
      <c r="BW161" s="34"/>
      <c r="BX161" s="34"/>
      <c r="BY161" s="34"/>
      <c r="BZ161" s="34"/>
      <c r="CA161" s="34"/>
      <c r="CB161" s="34"/>
      <c r="CC161" s="34"/>
      <c r="CD161" s="34"/>
      <c r="CE161" s="34"/>
      <c r="CF161" s="34"/>
      <c r="CG161" s="34"/>
      <c r="CH161" s="34"/>
      <c r="CI161" s="34"/>
      <c r="CJ161" s="34"/>
      <c r="CK161" s="34"/>
      <c r="CL161" s="34"/>
      <c r="CM161" s="34"/>
      <c r="CN161" s="34"/>
      <c r="CO161" s="34"/>
      <c r="CP161" s="34"/>
      <c r="CQ161" s="34"/>
      <c r="CR161" s="34"/>
      <c r="CS161" s="34"/>
      <c r="CT161" s="34"/>
      <c r="CU161" s="34"/>
      <c r="CV161" s="34"/>
      <c r="CW161" s="34"/>
      <c r="CX161" s="34"/>
      <c r="CY161" s="34"/>
      <c r="CZ161" s="34"/>
    </row>
    <row r="162" spans="1:104">
      <c r="A162" s="34"/>
      <c r="B162" s="34"/>
      <c r="C162" s="34"/>
      <c r="D162" s="34"/>
      <c r="E162" s="34"/>
      <c r="F162" s="34"/>
      <c r="G162" s="34"/>
      <c r="H162" s="34"/>
      <c r="I162" s="34"/>
      <c r="J162" s="34"/>
      <c r="K162" s="34"/>
      <c r="L162" s="34"/>
      <c r="M162" s="34"/>
      <c r="N162" s="34"/>
      <c r="O162" s="34"/>
      <c r="P162" s="34"/>
      <c r="Q162" s="57"/>
      <c r="R162" s="57"/>
      <c r="S162" s="34"/>
      <c r="T162" s="37"/>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R162" s="34"/>
      <c r="BS162" s="34"/>
      <c r="BT162" s="34"/>
      <c r="BU162" s="34"/>
      <c r="BV162" s="34"/>
      <c r="BW162" s="34"/>
      <c r="BX162" s="34"/>
      <c r="BY162" s="34"/>
      <c r="BZ162" s="34"/>
      <c r="CA162" s="34"/>
      <c r="CB162" s="34"/>
      <c r="CC162" s="34"/>
      <c r="CD162" s="34"/>
      <c r="CE162" s="34"/>
      <c r="CF162" s="34"/>
      <c r="CG162" s="34"/>
      <c r="CH162" s="34"/>
      <c r="CI162" s="34"/>
      <c r="CJ162" s="34"/>
      <c r="CK162" s="34"/>
      <c r="CL162" s="34"/>
      <c r="CM162" s="34"/>
      <c r="CN162" s="34"/>
      <c r="CO162" s="34"/>
      <c r="CP162" s="34"/>
      <c r="CQ162" s="34"/>
      <c r="CR162" s="34"/>
      <c r="CS162" s="34"/>
      <c r="CT162" s="34"/>
      <c r="CU162" s="34"/>
      <c r="CV162" s="34"/>
      <c r="CW162" s="34"/>
      <c r="CX162" s="34"/>
      <c r="CY162" s="34"/>
      <c r="CZ162" s="34"/>
    </row>
    <row r="163" spans="1:104">
      <c r="A163" s="34"/>
      <c r="B163" s="34"/>
      <c r="C163" s="34"/>
      <c r="D163" s="34"/>
      <c r="E163" s="34"/>
      <c r="F163" s="34"/>
      <c r="G163" s="34"/>
      <c r="H163" s="34"/>
      <c r="I163" s="34"/>
      <c r="J163" s="34"/>
      <c r="K163" s="34"/>
      <c r="L163" s="34"/>
      <c r="M163" s="34"/>
      <c r="N163" s="34"/>
      <c r="O163" s="34"/>
      <c r="P163" s="34"/>
      <c r="Q163" s="57"/>
      <c r="R163" s="57"/>
      <c r="S163" s="34"/>
      <c r="T163" s="37"/>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c r="BR163" s="34"/>
      <c r="BS163" s="34"/>
      <c r="BT163" s="34"/>
      <c r="BU163" s="34"/>
      <c r="BV163" s="34"/>
      <c r="BW163" s="34"/>
      <c r="BX163" s="34"/>
      <c r="BY163" s="34"/>
      <c r="BZ163" s="34"/>
      <c r="CA163" s="34"/>
      <c r="CB163" s="34"/>
      <c r="CC163" s="34"/>
      <c r="CD163" s="34"/>
      <c r="CE163" s="34"/>
      <c r="CF163" s="34"/>
      <c r="CG163" s="34"/>
      <c r="CH163" s="34"/>
      <c r="CI163" s="34"/>
      <c r="CJ163" s="34"/>
      <c r="CK163" s="34"/>
      <c r="CL163" s="34"/>
      <c r="CM163" s="34"/>
      <c r="CN163" s="34"/>
      <c r="CO163" s="34"/>
      <c r="CP163" s="34"/>
      <c r="CQ163" s="34"/>
      <c r="CR163" s="34"/>
      <c r="CS163" s="34"/>
      <c r="CT163" s="34"/>
      <c r="CU163" s="34"/>
      <c r="CV163" s="34"/>
      <c r="CW163" s="34"/>
      <c r="CX163" s="34"/>
      <c r="CY163" s="34"/>
      <c r="CZ163" s="34"/>
    </row>
    <row r="164" spans="1:104">
      <c r="A164" s="34"/>
      <c r="B164" s="34"/>
      <c r="C164" s="34"/>
      <c r="D164" s="34"/>
      <c r="E164" s="34"/>
      <c r="F164" s="34"/>
      <c r="G164" s="34"/>
      <c r="H164" s="34"/>
      <c r="I164" s="34"/>
      <c r="J164" s="34"/>
      <c r="K164" s="34"/>
      <c r="L164" s="34"/>
      <c r="M164" s="34"/>
      <c r="N164" s="34"/>
      <c r="O164" s="34"/>
      <c r="P164" s="34"/>
      <c r="Q164" s="57"/>
      <c r="R164" s="57"/>
      <c r="S164" s="34"/>
      <c r="T164" s="37"/>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c r="BR164" s="34"/>
      <c r="BS164" s="34"/>
      <c r="BT164" s="34"/>
      <c r="BU164" s="34"/>
      <c r="BV164" s="34"/>
      <c r="BW164" s="34"/>
      <c r="BX164" s="34"/>
      <c r="BY164" s="34"/>
      <c r="BZ164" s="34"/>
      <c r="CA164" s="34"/>
      <c r="CB164" s="34"/>
      <c r="CC164" s="34"/>
      <c r="CD164" s="34"/>
      <c r="CE164" s="34"/>
      <c r="CF164" s="34"/>
      <c r="CG164" s="34"/>
      <c r="CH164" s="34"/>
      <c r="CI164" s="34"/>
      <c r="CJ164" s="34"/>
      <c r="CK164" s="34"/>
      <c r="CL164" s="34"/>
      <c r="CM164" s="34"/>
      <c r="CN164" s="34"/>
      <c r="CO164" s="34"/>
      <c r="CP164" s="34"/>
      <c r="CQ164" s="34"/>
      <c r="CR164" s="34"/>
      <c r="CS164" s="34"/>
      <c r="CT164" s="34"/>
      <c r="CU164" s="34"/>
      <c r="CV164" s="34"/>
      <c r="CW164" s="34"/>
      <c r="CX164" s="34"/>
      <c r="CY164" s="34"/>
      <c r="CZ164" s="34"/>
    </row>
    <row r="165" spans="1:104">
      <c r="A165" s="34"/>
      <c r="B165" s="34"/>
      <c r="C165" s="34"/>
      <c r="D165" s="34"/>
      <c r="E165" s="34"/>
      <c r="F165" s="34"/>
      <c r="G165" s="34"/>
      <c r="H165" s="34"/>
      <c r="I165" s="34"/>
      <c r="J165" s="34"/>
      <c r="K165" s="34"/>
      <c r="L165" s="34"/>
      <c r="M165" s="34"/>
      <c r="N165" s="34"/>
      <c r="O165" s="34"/>
      <c r="P165" s="34"/>
      <c r="Q165" s="57"/>
      <c r="R165" s="57"/>
      <c r="S165" s="34"/>
      <c r="T165" s="37"/>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c r="BR165" s="34"/>
      <c r="BS165" s="34"/>
      <c r="BT165" s="34"/>
      <c r="BU165" s="34"/>
      <c r="BV165" s="34"/>
      <c r="BW165" s="34"/>
      <c r="BX165" s="34"/>
      <c r="BY165" s="34"/>
      <c r="BZ165" s="34"/>
      <c r="CA165" s="34"/>
      <c r="CB165" s="34"/>
      <c r="CC165" s="34"/>
      <c r="CD165" s="34"/>
      <c r="CE165" s="34"/>
      <c r="CF165" s="34"/>
      <c r="CG165" s="34"/>
      <c r="CH165" s="34"/>
      <c r="CI165" s="34"/>
      <c r="CJ165" s="34"/>
      <c r="CK165" s="34"/>
      <c r="CL165" s="34"/>
      <c r="CM165" s="34"/>
      <c r="CN165" s="34"/>
      <c r="CO165" s="34"/>
      <c r="CP165" s="34"/>
      <c r="CQ165" s="34"/>
      <c r="CR165" s="34"/>
      <c r="CS165" s="34"/>
      <c r="CT165" s="34"/>
      <c r="CU165" s="34"/>
      <c r="CV165" s="34"/>
      <c r="CW165" s="34"/>
      <c r="CX165" s="34"/>
      <c r="CY165" s="34"/>
      <c r="CZ165" s="34"/>
    </row>
    <row r="166" spans="1:104">
      <c r="A166" s="34"/>
      <c r="B166" s="34"/>
      <c r="C166" s="34"/>
      <c r="D166" s="34"/>
      <c r="E166" s="34"/>
      <c r="F166" s="34"/>
      <c r="G166" s="34"/>
      <c r="H166" s="34"/>
      <c r="I166" s="34"/>
      <c r="J166" s="34"/>
      <c r="K166" s="34"/>
      <c r="L166" s="34"/>
      <c r="M166" s="34"/>
      <c r="N166" s="34"/>
      <c r="O166" s="34"/>
      <c r="P166" s="34"/>
      <c r="Q166" s="57"/>
      <c r="R166" s="57"/>
      <c r="S166" s="34"/>
      <c r="T166" s="37"/>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c r="BR166" s="34"/>
      <c r="BS166" s="34"/>
      <c r="BT166" s="34"/>
      <c r="BU166" s="34"/>
      <c r="BV166" s="34"/>
      <c r="BW166" s="34"/>
      <c r="BX166" s="34"/>
      <c r="BY166" s="34"/>
      <c r="BZ166" s="34"/>
      <c r="CA166" s="34"/>
      <c r="CB166" s="34"/>
      <c r="CC166" s="34"/>
      <c r="CD166" s="34"/>
      <c r="CE166" s="34"/>
      <c r="CF166" s="34"/>
      <c r="CG166" s="34"/>
      <c r="CH166" s="34"/>
      <c r="CI166" s="34"/>
      <c r="CJ166" s="34"/>
      <c r="CK166" s="34"/>
      <c r="CL166" s="34"/>
      <c r="CM166" s="34"/>
      <c r="CN166" s="34"/>
      <c r="CO166" s="34"/>
      <c r="CP166" s="34"/>
      <c r="CQ166" s="34"/>
      <c r="CR166" s="34"/>
      <c r="CS166" s="34"/>
      <c r="CT166" s="34"/>
      <c r="CU166" s="34"/>
      <c r="CV166" s="34"/>
      <c r="CW166" s="34"/>
      <c r="CX166" s="34"/>
      <c r="CY166" s="34"/>
      <c r="CZ166" s="34"/>
    </row>
    <row r="167" spans="1:104">
      <c r="A167" s="34"/>
      <c r="B167" s="34"/>
      <c r="C167" s="34"/>
      <c r="D167" s="34"/>
      <c r="E167" s="34"/>
      <c r="F167" s="34"/>
      <c r="G167" s="34"/>
      <c r="H167" s="34"/>
      <c r="I167" s="34"/>
      <c r="J167" s="34"/>
      <c r="K167" s="34"/>
      <c r="L167" s="34"/>
      <c r="M167" s="34"/>
      <c r="N167" s="34"/>
      <c r="O167" s="34"/>
      <c r="P167" s="34"/>
      <c r="Q167" s="57"/>
      <c r="R167" s="57"/>
      <c r="S167" s="34"/>
      <c r="T167" s="37"/>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c r="BR167" s="34"/>
      <c r="BS167" s="34"/>
      <c r="BT167" s="34"/>
      <c r="BU167" s="34"/>
      <c r="BV167" s="34"/>
      <c r="BW167" s="34"/>
      <c r="BX167" s="34"/>
      <c r="BY167" s="34"/>
      <c r="BZ167" s="34"/>
      <c r="CA167" s="34"/>
      <c r="CB167" s="34"/>
      <c r="CC167" s="34"/>
      <c r="CD167" s="34"/>
      <c r="CE167" s="34"/>
      <c r="CF167" s="34"/>
      <c r="CG167" s="34"/>
      <c r="CH167" s="34"/>
      <c r="CI167" s="34"/>
      <c r="CJ167" s="34"/>
      <c r="CK167" s="34"/>
      <c r="CL167" s="34"/>
      <c r="CM167" s="34"/>
      <c r="CN167" s="34"/>
      <c r="CO167" s="34"/>
      <c r="CP167" s="34"/>
      <c r="CQ167" s="34"/>
      <c r="CR167" s="34"/>
      <c r="CS167" s="34"/>
      <c r="CT167" s="34"/>
      <c r="CU167" s="34"/>
      <c r="CV167" s="34"/>
      <c r="CW167" s="34"/>
      <c r="CX167" s="34"/>
      <c r="CY167" s="34"/>
      <c r="CZ167" s="34"/>
    </row>
    <row r="168" spans="1:104">
      <c r="A168" s="34"/>
      <c r="B168" s="34"/>
      <c r="C168" s="34"/>
      <c r="D168" s="34"/>
      <c r="E168" s="34"/>
      <c r="F168" s="34"/>
      <c r="G168" s="34"/>
      <c r="H168" s="34"/>
      <c r="I168" s="34"/>
      <c r="J168" s="34"/>
      <c r="K168" s="34"/>
      <c r="L168" s="34"/>
      <c r="M168" s="34"/>
      <c r="N168" s="34"/>
      <c r="O168" s="34"/>
      <c r="P168" s="34"/>
      <c r="Q168" s="57"/>
      <c r="R168" s="57"/>
      <c r="S168" s="34"/>
      <c r="T168" s="37"/>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c r="BR168" s="34"/>
      <c r="BS168" s="34"/>
      <c r="BT168" s="34"/>
      <c r="BU168" s="34"/>
      <c r="BV168" s="34"/>
      <c r="BW168" s="34"/>
      <c r="BX168" s="34"/>
      <c r="BY168" s="34"/>
      <c r="BZ168" s="34"/>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c r="CY168" s="34"/>
      <c r="CZ168" s="34"/>
    </row>
    <row r="169" spans="1:104">
      <c r="A169" s="34"/>
      <c r="B169" s="34"/>
      <c r="C169" s="34"/>
      <c r="D169" s="34"/>
      <c r="E169" s="34"/>
      <c r="F169" s="34"/>
      <c r="G169" s="34"/>
      <c r="H169" s="34"/>
      <c r="I169" s="34"/>
      <c r="J169" s="34"/>
      <c r="K169" s="34"/>
      <c r="L169" s="34"/>
      <c r="M169" s="34"/>
      <c r="N169" s="34"/>
      <c r="O169" s="34"/>
      <c r="P169" s="34"/>
      <c r="Q169" s="57"/>
      <c r="R169" s="57"/>
      <c r="S169" s="34"/>
      <c r="T169" s="37"/>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c r="BR169" s="34"/>
      <c r="BS169" s="34"/>
      <c r="BT169" s="34"/>
      <c r="BU169" s="34"/>
      <c r="BV169" s="34"/>
      <c r="BW169" s="34"/>
      <c r="BX169" s="34"/>
      <c r="BY169" s="34"/>
      <c r="BZ169" s="34"/>
      <c r="CA169" s="34"/>
      <c r="CB169" s="34"/>
      <c r="CC169" s="34"/>
      <c r="CD169" s="34"/>
      <c r="CE169" s="34"/>
      <c r="CF169" s="34"/>
      <c r="CG169" s="34"/>
      <c r="CH169" s="34"/>
      <c r="CI169" s="34"/>
      <c r="CJ169" s="34"/>
      <c r="CK169" s="34"/>
      <c r="CL169" s="34"/>
      <c r="CM169" s="34"/>
      <c r="CN169" s="34"/>
      <c r="CO169" s="34"/>
      <c r="CP169" s="34"/>
      <c r="CQ169" s="34"/>
      <c r="CR169" s="34"/>
      <c r="CS169" s="34"/>
      <c r="CT169" s="34"/>
      <c r="CU169" s="34"/>
      <c r="CV169" s="34"/>
      <c r="CW169" s="34"/>
      <c r="CX169" s="34"/>
      <c r="CY169" s="34"/>
      <c r="CZ169" s="34"/>
    </row>
    <row r="170" spans="1:104">
      <c r="A170" s="34"/>
      <c r="B170" s="34"/>
      <c r="C170" s="34"/>
      <c r="D170" s="34"/>
      <c r="E170" s="34"/>
      <c r="F170" s="34"/>
      <c r="G170" s="34"/>
      <c r="H170" s="34"/>
      <c r="I170" s="34"/>
      <c r="J170" s="34"/>
      <c r="K170" s="34"/>
      <c r="L170" s="34"/>
      <c r="M170" s="34"/>
      <c r="N170" s="34"/>
      <c r="O170" s="34"/>
      <c r="P170" s="34"/>
      <c r="Q170" s="57"/>
      <c r="R170" s="57"/>
      <c r="S170" s="34"/>
      <c r="T170" s="37"/>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c r="BR170" s="34"/>
      <c r="BS170" s="34"/>
      <c r="BT170" s="34"/>
      <c r="BU170" s="34"/>
      <c r="BV170" s="34"/>
      <c r="BW170" s="34"/>
      <c r="BX170" s="34"/>
      <c r="BY170" s="34"/>
      <c r="BZ170" s="34"/>
      <c r="CA170" s="34"/>
      <c r="CB170" s="34"/>
      <c r="CC170" s="34"/>
      <c r="CD170" s="34"/>
      <c r="CE170" s="34"/>
      <c r="CF170" s="34"/>
      <c r="CG170" s="34"/>
      <c r="CH170" s="34"/>
      <c r="CI170" s="34"/>
      <c r="CJ170" s="34"/>
      <c r="CK170" s="34"/>
      <c r="CL170" s="34"/>
      <c r="CM170" s="34"/>
      <c r="CN170" s="34"/>
      <c r="CO170" s="34"/>
      <c r="CP170" s="34"/>
      <c r="CQ170" s="34"/>
      <c r="CR170" s="34"/>
      <c r="CS170" s="34"/>
      <c r="CT170" s="34"/>
      <c r="CU170" s="34"/>
      <c r="CV170" s="34"/>
      <c r="CW170" s="34"/>
      <c r="CX170" s="34"/>
      <c r="CY170" s="34"/>
      <c r="CZ170" s="34"/>
    </row>
    <row r="171" spans="1:104">
      <c r="A171" s="34"/>
      <c r="B171" s="34"/>
      <c r="C171" s="34"/>
      <c r="D171" s="34"/>
      <c r="E171" s="34"/>
      <c r="F171" s="34"/>
      <c r="G171" s="34"/>
      <c r="H171" s="34"/>
      <c r="I171" s="34"/>
      <c r="J171" s="34"/>
      <c r="K171" s="34"/>
      <c r="L171" s="34"/>
      <c r="M171" s="34"/>
      <c r="N171" s="34"/>
      <c r="O171" s="34"/>
      <c r="P171" s="34"/>
      <c r="Q171" s="57"/>
      <c r="R171" s="57"/>
      <c r="S171" s="34"/>
      <c r="T171" s="37"/>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c r="BR171" s="34"/>
      <c r="BS171" s="34"/>
      <c r="BT171" s="34"/>
      <c r="BU171" s="34"/>
      <c r="BV171" s="34"/>
      <c r="BW171" s="34"/>
      <c r="BX171" s="34"/>
      <c r="BY171" s="34"/>
      <c r="BZ171" s="34"/>
      <c r="CA171" s="34"/>
      <c r="CB171" s="34"/>
      <c r="CC171" s="34"/>
      <c r="CD171" s="34"/>
      <c r="CE171" s="34"/>
      <c r="CF171" s="34"/>
      <c r="CG171" s="34"/>
      <c r="CH171" s="34"/>
      <c r="CI171" s="34"/>
      <c r="CJ171" s="34"/>
      <c r="CK171" s="34"/>
      <c r="CL171" s="34"/>
      <c r="CM171" s="34"/>
      <c r="CN171" s="34"/>
      <c r="CO171" s="34"/>
      <c r="CP171" s="34"/>
      <c r="CQ171" s="34"/>
      <c r="CR171" s="34"/>
      <c r="CS171" s="34"/>
      <c r="CT171" s="34"/>
      <c r="CU171" s="34"/>
      <c r="CV171" s="34"/>
      <c r="CW171" s="34"/>
      <c r="CX171" s="34"/>
      <c r="CY171" s="34"/>
      <c r="CZ171" s="34"/>
    </row>
    <row r="172" spans="1:104">
      <c r="A172" s="34"/>
      <c r="B172" s="34"/>
      <c r="C172" s="34"/>
      <c r="D172" s="34"/>
      <c r="E172" s="34"/>
      <c r="F172" s="34"/>
      <c r="G172" s="34"/>
      <c r="H172" s="34"/>
      <c r="I172" s="34"/>
      <c r="J172" s="34"/>
      <c r="K172" s="34"/>
      <c r="L172" s="34"/>
      <c r="M172" s="34"/>
      <c r="N172" s="34"/>
      <c r="O172" s="34"/>
      <c r="P172" s="34"/>
      <c r="Q172" s="57"/>
      <c r="R172" s="57"/>
      <c r="S172" s="34"/>
      <c r="T172" s="37"/>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R172" s="34"/>
      <c r="BS172" s="34"/>
      <c r="BT172" s="34"/>
      <c r="BU172" s="34"/>
      <c r="BV172" s="34"/>
      <c r="BW172" s="34"/>
      <c r="BX172" s="34"/>
      <c r="BY172" s="34"/>
      <c r="BZ172" s="34"/>
      <c r="CA172" s="34"/>
      <c r="CB172" s="34"/>
      <c r="CC172" s="34"/>
      <c r="CD172" s="34"/>
      <c r="CE172" s="34"/>
      <c r="CF172" s="34"/>
      <c r="CG172" s="34"/>
      <c r="CH172" s="34"/>
      <c r="CI172" s="34"/>
      <c r="CJ172" s="34"/>
      <c r="CK172" s="34"/>
      <c r="CL172" s="34"/>
      <c r="CM172" s="34"/>
      <c r="CN172" s="34"/>
      <c r="CO172" s="34"/>
      <c r="CP172" s="34"/>
      <c r="CQ172" s="34"/>
      <c r="CR172" s="34"/>
      <c r="CS172" s="34"/>
      <c r="CT172" s="34"/>
      <c r="CU172" s="34"/>
      <c r="CV172" s="34"/>
      <c r="CW172" s="34"/>
      <c r="CX172" s="34"/>
      <c r="CY172" s="34"/>
      <c r="CZ172" s="34"/>
    </row>
    <row r="173" spans="1:104">
      <c r="A173" s="34"/>
      <c r="B173" s="34"/>
      <c r="C173" s="34"/>
      <c r="D173" s="34"/>
      <c r="E173" s="34"/>
      <c r="F173" s="34"/>
      <c r="G173" s="34"/>
      <c r="H173" s="34"/>
      <c r="I173" s="34"/>
      <c r="J173" s="34"/>
      <c r="K173" s="34"/>
      <c r="L173" s="34"/>
      <c r="M173" s="34"/>
      <c r="N173" s="34"/>
      <c r="O173" s="34"/>
      <c r="P173" s="34"/>
      <c r="Q173" s="57"/>
      <c r="R173" s="57"/>
      <c r="S173" s="34"/>
      <c r="T173" s="37"/>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R173" s="34"/>
      <c r="BS173" s="34"/>
      <c r="BT173" s="34"/>
      <c r="BU173" s="34"/>
      <c r="BV173" s="34"/>
      <c r="BW173" s="34"/>
      <c r="BX173" s="34"/>
      <c r="BY173" s="34"/>
      <c r="BZ173" s="34"/>
      <c r="CA173" s="34"/>
      <c r="CB173" s="34"/>
      <c r="CC173" s="34"/>
      <c r="CD173" s="34"/>
      <c r="CE173" s="34"/>
      <c r="CF173" s="34"/>
      <c r="CG173" s="34"/>
      <c r="CH173" s="34"/>
      <c r="CI173" s="34"/>
      <c r="CJ173" s="34"/>
      <c r="CK173" s="34"/>
      <c r="CL173" s="34"/>
      <c r="CM173" s="34"/>
      <c r="CN173" s="34"/>
      <c r="CO173" s="34"/>
      <c r="CP173" s="34"/>
      <c r="CQ173" s="34"/>
      <c r="CR173" s="34"/>
      <c r="CS173" s="34"/>
      <c r="CT173" s="34"/>
      <c r="CU173" s="34"/>
      <c r="CV173" s="34"/>
      <c r="CW173" s="34"/>
      <c r="CX173" s="34"/>
      <c r="CY173" s="34"/>
      <c r="CZ173" s="34"/>
    </row>
    <row r="174" spans="1:104">
      <c r="A174" s="34"/>
      <c r="B174" s="34"/>
      <c r="C174" s="34"/>
      <c r="D174" s="34"/>
      <c r="E174" s="34"/>
      <c r="F174" s="34"/>
      <c r="G174" s="34"/>
      <c r="H174" s="34"/>
      <c r="I174" s="34"/>
      <c r="J174" s="34"/>
      <c r="K174" s="34"/>
      <c r="L174" s="34"/>
      <c r="M174" s="34"/>
      <c r="N174" s="34"/>
      <c r="O174" s="34"/>
      <c r="P174" s="34"/>
      <c r="Q174" s="57"/>
      <c r="R174" s="57"/>
      <c r="S174" s="34"/>
      <c r="T174" s="37"/>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c r="BR174" s="34"/>
      <c r="BS174" s="34"/>
      <c r="BT174" s="34"/>
      <c r="BU174" s="34"/>
      <c r="BV174" s="34"/>
      <c r="BW174" s="34"/>
      <c r="BX174" s="34"/>
      <c r="BY174" s="34"/>
      <c r="BZ174" s="34"/>
      <c r="CA174" s="34"/>
      <c r="CB174" s="34"/>
      <c r="CC174" s="34"/>
      <c r="CD174" s="34"/>
      <c r="CE174" s="34"/>
      <c r="CF174" s="34"/>
      <c r="CG174" s="34"/>
      <c r="CH174" s="34"/>
      <c r="CI174" s="34"/>
      <c r="CJ174" s="34"/>
      <c r="CK174" s="34"/>
      <c r="CL174" s="34"/>
      <c r="CM174" s="34"/>
      <c r="CN174" s="34"/>
      <c r="CO174" s="34"/>
      <c r="CP174" s="34"/>
      <c r="CQ174" s="34"/>
      <c r="CR174" s="34"/>
      <c r="CS174" s="34"/>
      <c r="CT174" s="34"/>
      <c r="CU174" s="34"/>
      <c r="CV174" s="34"/>
      <c r="CW174" s="34"/>
      <c r="CX174" s="34"/>
      <c r="CY174" s="34"/>
      <c r="CZ174" s="34"/>
    </row>
    <row r="175" spans="1:104">
      <c r="A175" s="34"/>
      <c r="B175" s="34"/>
      <c r="C175" s="34"/>
      <c r="D175" s="34"/>
      <c r="E175" s="34"/>
      <c r="F175" s="34"/>
      <c r="G175" s="34"/>
      <c r="H175" s="34"/>
      <c r="I175" s="34"/>
      <c r="J175" s="34"/>
      <c r="K175" s="34"/>
      <c r="L175" s="34"/>
      <c r="M175" s="34"/>
      <c r="N175" s="34"/>
      <c r="O175" s="34"/>
      <c r="P175" s="34"/>
      <c r="Q175" s="57"/>
      <c r="R175" s="57"/>
      <c r="S175" s="34"/>
      <c r="T175" s="37"/>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c r="BR175" s="34"/>
      <c r="BS175" s="34"/>
      <c r="BT175" s="34"/>
      <c r="BU175" s="34"/>
      <c r="BV175" s="34"/>
      <c r="BW175" s="34"/>
      <c r="BX175" s="34"/>
      <c r="BY175" s="34"/>
      <c r="BZ175" s="34"/>
      <c r="CA175" s="34"/>
      <c r="CB175" s="34"/>
      <c r="CC175" s="34"/>
      <c r="CD175" s="34"/>
      <c r="CE175" s="34"/>
      <c r="CF175" s="34"/>
      <c r="CG175" s="34"/>
      <c r="CH175" s="34"/>
      <c r="CI175" s="34"/>
      <c r="CJ175" s="34"/>
      <c r="CK175" s="34"/>
      <c r="CL175" s="34"/>
      <c r="CM175" s="34"/>
      <c r="CN175" s="34"/>
      <c r="CO175" s="34"/>
      <c r="CP175" s="34"/>
      <c r="CQ175" s="34"/>
      <c r="CR175" s="34"/>
      <c r="CS175" s="34"/>
      <c r="CT175" s="34"/>
      <c r="CU175" s="34"/>
      <c r="CV175" s="34"/>
      <c r="CW175" s="34"/>
      <c r="CX175" s="34"/>
      <c r="CY175" s="34"/>
      <c r="CZ175" s="34"/>
    </row>
    <row r="176" spans="1:104">
      <c r="A176" s="34"/>
      <c r="B176" s="34"/>
      <c r="C176" s="34"/>
      <c r="D176" s="34"/>
      <c r="E176" s="34"/>
      <c r="F176" s="34"/>
      <c r="G176" s="34"/>
      <c r="H176" s="34"/>
      <c r="I176" s="34"/>
      <c r="J176" s="34"/>
      <c r="K176" s="34"/>
      <c r="L176" s="34"/>
      <c r="M176" s="34"/>
      <c r="N176" s="34"/>
      <c r="O176" s="34"/>
      <c r="P176" s="34"/>
      <c r="Q176" s="57"/>
      <c r="R176" s="57"/>
      <c r="S176" s="34"/>
      <c r="T176" s="37"/>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c r="BR176" s="34"/>
      <c r="BS176" s="34"/>
      <c r="BT176" s="34"/>
      <c r="BU176" s="34"/>
      <c r="BV176" s="34"/>
      <c r="BW176" s="34"/>
      <c r="BX176" s="34"/>
      <c r="BY176" s="34"/>
      <c r="BZ176" s="34"/>
      <c r="CA176" s="34"/>
      <c r="CB176" s="34"/>
      <c r="CC176" s="34"/>
      <c r="CD176" s="34"/>
      <c r="CE176" s="34"/>
      <c r="CF176" s="34"/>
      <c r="CG176" s="34"/>
      <c r="CH176" s="34"/>
      <c r="CI176" s="34"/>
      <c r="CJ176" s="34"/>
      <c r="CK176" s="34"/>
      <c r="CL176" s="34"/>
      <c r="CM176" s="34"/>
      <c r="CN176" s="34"/>
      <c r="CO176" s="34"/>
      <c r="CP176" s="34"/>
      <c r="CQ176" s="34"/>
      <c r="CR176" s="34"/>
      <c r="CS176" s="34"/>
      <c r="CT176" s="34"/>
      <c r="CU176" s="34"/>
      <c r="CV176" s="34"/>
      <c r="CW176" s="34"/>
      <c r="CX176" s="34"/>
      <c r="CY176" s="34"/>
      <c r="CZ176" s="34"/>
    </row>
    <row r="177" spans="1:104">
      <c r="A177" s="34"/>
      <c r="B177" s="34"/>
      <c r="C177" s="34"/>
      <c r="D177" s="34"/>
      <c r="E177" s="34"/>
      <c r="F177" s="34"/>
      <c r="G177" s="34"/>
      <c r="H177" s="34"/>
      <c r="I177" s="34"/>
      <c r="J177" s="34"/>
      <c r="K177" s="34"/>
      <c r="L177" s="34"/>
      <c r="M177" s="34"/>
      <c r="N177" s="34"/>
      <c r="O177" s="34"/>
      <c r="P177" s="34"/>
      <c r="Q177" s="57"/>
      <c r="R177" s="57"/>
      <c r="S177" s="34"/>
      <c r="T177" s="37"/>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R177" s="34"/>
      <c r="BS177" s="34"/>
      <c r="BT177" s="34"/>
      <c r="BU177" s="34"/>
      <c r="BV177" s="34"/>
      <c r="BW177" s="34"/>
      <c r="BX177" s="34"/>
      <c r="BY177" s="34"/>
      <c r="BZ177" s="34"/>
      <c r="CA177" s="34"/>
      <c r="CB177" s="34"/>
      <c r="CC177" s="34"/>
      <c r="CD177" s="34"/>
      <c r="CE177" s="34"/>
      <c r="CF177" s="34"/>
      <c r="CG177" s="34"/>
      <c r="CH177" s="34"/>
      <c r="CI177" s="34"/>
      <c r="CJ177" s="34"/>
      <c r="CK177" s="34"/>
      <c r="CL177" s="34"/>
      <c r="CM177" s="34"/>
      <c r="CN177" s="34"/>
      <c r="CO177" s="34"/>
      <c r="CP177" s="34"/>
      <c r="CQ177" s="34"/>
      <c r="CR177" s="34"/>
      <c r="CS177" s="34"/>
      <c r="CT177" s="34"/>
      <c r="CU177" s="34"/>
      <c r="CV177" s="34"/>
      <c r="CW177" s="34"/>
      <c r="CX177" s="34"/>
      <c r="CY177" s="34"/>
      <c r="CZ177" s="34"/>
    </row>
    <row r="178" spans="1:104">
      <c r="A178" s="34"/>
      <c r="B178" s="34"/>
      <c r="C178" s="34"/>
      <c r="D178" s="34"/>
      <c r="E178" s="34"/>
      <c r="F178" s="34"/>
      <c r="G178" s="34"/>
      <c r="H178" s="34"/>
      <c r="I178" s="34"/>
      <c r="J178" s="34"/>
      <c r="K178" s="34"/>
      <c r="L178" s="34"/>
      <c r="M178" s="34"/>
      <c r="N178" s="34"/>
      <c r="O178" s="34"/>
      <c r="P178" s="34"/>
      <c r="Q178" s="57"/>
      <c r="R178" s="57"/>
      <c r="S178" s="34"/>
      <c r="T178" s="37"/>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R178" s="34"/>
      <c r="BS178" s="34"/>
      <c r="BT178" s="34"/>
      <c r="BU178" s="34"/>
      <c r="BV178" s="34"/>
      <c r="BW178" s="34"/>
      <c r="BX178" s="34"/>
      <c r="BY178" s="34"/>
      <c r="BZ178" s="34"/>
      <c r="CA178" s="34"/>
      <c r="CB178" s="34"/>
      <c r="CC178" s="34"/>
      <c r="CD178" s="34"/>
      <c r="CE178" s="34"/>
      <c r="CF178" s="34"/>
      <c r="CG178" s="34"/>
      <c r="CH178" s="34"/>
      <c r="CI178" s="34"/>
      <c r="CJ178" s="34"/>
      <c r="CK178" s="34"/>
      <c r="CL178" s="34"/>
      <c r="CM178" s="34"/>
      <c r="CN178" s="34"/>
      <c r="CO178" s="34"/>
      <c r="CP178" s="34"/>
      <c r="CQ178" s="34"/>
      <c r="CR178" s="34"/>
      <c r="CS178" s="34"/>
      <c r="CT178" s="34"/>
      <c r="CU178" s="34"/>
      <c r="CV178" s="34"/>
      <c r="CW178" s="34"/>
      <c r="CX178" s="34"/>
      <c r="CY178" s="34"/>
      <c r="CZ178" s="34"/>
    </row>
    <row r="179" spans="1:104">
      <c r="A179" s="34"/>
      <c r="B179" s="34"/>
      <c r="C179" s="34"/>
      <c r="D179" s="34"/>
      <c r="E179" s="34"/>
      <c r="F179" s="34"/>
      <c r="G179" s="34"/>
      <c r="H179" s="34"/>
      <c r="I179" s="34"/>
      <c r="J179" s="34"/>
      <c r="K179" s="34"/>
      <c r="L179" s="34"/>
      <c r="M179" s="34"/>
      <c r="N179" s="34"/>
      <c r="O179" s="34"/>
      <c r="P179" s="34"/>
      <c r="Q179" s="57"/>
      <c r="R179" s="57"/>
      <c r="S179" s="34"/>
      <c r="T179" s="37"/>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c r="BR179" s="34"/>
      <c r="BS179" s="34"/>
      <c r="BT179" s="34"/>
      <c r="BU179" s="34"/>
      <c r="BV179" s="34"/>
      <c r="BW179" s="34"/>
      <c r="BX179" s="34"/>
      <c r="BY179" s="34"/>
      <c r="BZ179" s="34"/>
      <c r="CA179" s="34"/>
      <c r="CB179" s="34"/>
      <c r="CC179" s="34"/>
      <c r="CD179" s="34"/>
      <c r="CE179" s="34"/>
      <c r="CF179" s="34"/>
      <c r="CG179" s="34"/>
      <c r="CH179" s="34"/>
      <c r="CI179" s="34"/>
      <c r="CJ179" s="34"/>
      <c r="CK179" s="34"/>
      <c r="CL179" s="34"/>
      <c r="CM179" s="34"/>
      <c r="CN179" s="34"/>
      <c r="CO179" s="34"/>
      <c r="CP179" s="34"/>
      <c r="CQ179" s="34"/>
      <c r="CR179" s="34"/>
      <c r="CS179" s="34"/>
      <c r="CT179" s="34"/>
      <c r="CU179" s="34"/>
      <c r="CV179" s="34"/>
      <c r="CW179" s="34"/>
      <c r="CX179" s="34"/>
      <c r="CY179" s="34"/>
      <c r="CZ179" s="34"/>
    </row>
    <row r="180" spans="1:104">
      <c r="A180" s="34"/>
      <c r="B180" s="34"/>
      <c r="C180" s="34"/>
      <c r="D180" s="34"/>
      <c r="E180" s="34"/>
      <c r="F180" s="34"/>
      <c r="G180" s="34"/>
      <c r="H180" s="34"/>
      <c r="I180" s="34"/>
      <c r="J180" s="34"/>
      <c r="K180" s="34"/>
      <c r="L180" s="34"/>
      <c r="M180" s="34"/>
      <c r="N180" s="34"/>
      <c r="O180" s="34"/>
      <c r="P180" s="34"/>
      <c r="Q180" s="57"/>
      <c r="R180" s="57"/>
      <c r="S180" s="34"/>
      <c r="T180" s="37"/>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c r="BR180" s="34"/>
      <c r="BS180" s="34"/>
      <c r="BT180" s="34"/>
      <c r="BU180" s="34"/>
      <c r="BV180" s="34"/>
      <c r="BW180" s="34"/>
      <c r="BX180" s="34"/>
      <c r="BY180" s="34"/>
      <c r="BZ180" s="34"/>
      <c r="CA180" s="34"/>
      <c r="CB180" s="34"/>
      <c r="CC180" s="34"/>
      <c r="CD180" s="34"/>
      <c r="CE180" s="34"/>
      <c r="CF180" s="34"/>
      <c r="CG180" s="34"/>
      <c r="CH180" s="34"/>
      <c r="CI180" s="34"/>
      <c r="CJ180" s="34"/>
      <c r="CK180" s="34"/>
      <c r="CL180" s="34"/>
      <c r="CM180" s="34"/>
      <c r="CN180" s="34"/>
      <c r="CO180" s="34"/>
      <c r="CP180" s="34"/>
      <c r="CQ180" s="34"/>
      <c r="CR180" s="34"/>
      <c r="CS180" s="34"/>
      <c r="CT180" s="34"/>
      <c r="CU180" s="34"/>
      <c r="CV180" s="34"/>
      <c r="CW180" s="34"/>
      <c r="CX180" s="34"/>
      <c r="CY180" s="34"/>
      <c r="CZ180" s="34"/>
    </row>
    <row r="181" spans="1:104">
      <c r="A181" s="34"/>
      <c r="B181" s="34"/>
      <c r="C181" s="34"/>
      <c r="D181" s="34"/>
      <c r="E181" s="34"/>
      <c r="F181" s="34"/>
      <c r="G181" s="34"/>
      <c r="H181" s="34"/>
      <c r="I181" s="34"/>
      <c r="J181" s="34"/>
      <c r="K181" s="34"/>
      <c r="L181" s="34"/>
      <c r="M181" s="34"/>
      <c r="N181" s="34"/>
      <c r="O181" s="34"/>
      <c r="P181" s="34"/>
      <c r="Q181" s="57"/>
      <c r="R181" s="57"/>
      <c r="S181" s="34"/>
      <c r="T181" s="37"/>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c r="BR181" s="34"/>
      <c r="BS181" s="34"/>
      <c r="BT181" s="34"/>
      <c r="BU181" s="34"/>
      <c r="BV181" s="34"/>
      <c r="BW181" s="34"/>
      <c r="BX181" s="34"/>
      <c r="BY181" s="34"/>
      <c r="BZ181" s="34"/>
      <c r="CA181" s="34"/>
      <c r="CB181" s="34"/>
      <c r="CC181" s="34"/>
      <c r="CD181" s="34"/>
      <c r="CE181" s="34"/>
      <c r="CF181" s="34"/>
      <c r="CG181" s="34"/>
      <c r="CH181" s="34"/>
      <c r="CI181" s="34"/>
      <c r="CJ181" s="34"/>
      <c r="CK181" s="34"/>
      <c r="CL181" s="34"/>
      <c r="CM181" s="34"/>
      <c r="CN181" s="34"/>
      <c r="CO181" s="34"/>
      <c r="CP181" s="34"/>
      <c r="CQ181" s="34"/>
      <c r="CR181" s="34"/>
      <c r="CS181" s="34"/>
      <c r="CT181" s="34"/>
      <c r="CU181" s="34"/>
      <c r="CV181" s="34"/>
      <c r="CW181" s="34"/>
      <c r="CX181" s="34"/>
      <c r="CY181" s="34"/>
      <c r="CZ181" s="34"/>
    </row>
    <row r="182" spans="1:104">
      <c r="A182" s="34"/>
      <c r="B182" s="34"/>
      <c r="C182" s="34"/>
      <c r="D182" s="34"/>
      <c r="E182" s="34"/>
      <c r="F182" s="34"/>
      <c r="G182" s="34"/>
      <c r="H182" s="34"/>
      <c r="I182" s="34"/>
      <c r="J182" s="34"/>
      <c r="K182" s="34"/>
      <c r="L182" s="34"/>
      <c r="M182" s="34"/>
      <c r="N182" s="34"/>
      <c r="O182" s="34"/>
      <c r="P182" s="34"/>
      <c r="Q182" s="57"/>
      <c r="R182" s="57"/>
      <c r="S182" s="34"/>
      <c r="T182" s="37"/>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c r="BR182" s="34"/>
      <c r="BS182" s="34"/>
      <c r="BT182" s="34"/>
      <c r="BU182" s="34"/>
      <c r="BV182" s="34"/>
      <c r="BW182" s="34"/>
      <c r="BX182" s="34"/>
      <c r="BY182" s="34"/>
      <c r="BZ182" s="34"/>
      <c r="CA182" s="34"/>
      <c r="CB182" s="34"/>
      <c r="CC182" s="34"/>
      <c r="CD182" s="34"/>
      <c r="CE182" s="34"/>
      <c r="CF182" s="34"/>
      <c r="CG182" s="34"/>
      <c r="CH182" s="34"/>
      <c r="CI182" s="34"/>
      <c r="CJ182" s="34"/>
      <c r="CK182" s="34"/>
      <c r="CL182" s="34"/>
      <c r="CM182" s="34"/>
      <c r="CN182" s="34"/>
      <c r="CO182" s="34"/>
      <c r="CP182" s="34"/>
      <c r="CQ182" s="34"/>
      <c r="CR182" s="34"/>
      <c r="CS182" s="34"/>
      <c r="CT182" s="34"/>
      <c r="CU182" s="34"/>
      <c r="CV182" s="34"/>
      <c r="CW182" s="34"/>
      <c r="CX182" s="34"/>
      <c r="CY182" s="34"/>
      <c r="CZ182" s="34"/>
    </row>
    <row r="183" spans="1:104">
      <c r="A183" s="34"/>
      <c r="B183" s="34"/>
      <c r="C183" s="34"/>
      <c r="D183" s="34"/>
      <c r="E183" s="34"/>
      <c r="F183" s="34"/>
      <c r="G183" s="34"/>
      <c r="H183" s="34"/>
      <c r="I183" s="34"/>
      <c r="J183" s="34"/>
      <c r="K183" s="34"/>
      <c r="L183" s="34"/>
      <c r="M183" s="34"/>
      <c r="N183" s="34"/>
      <c r="O183" s="34"/>
      <c r="P183" s="34"/>
      <c r="Q183" s="57"/>
      <c r="R183" s="57"/>
      <c r="S183" s="34"/>
      <c r="T183" s="37"/>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c r="BR183" s="34"/>
      <c r="BS183" s="34"/>
      <c r="BT183" s="34"/>
      <c r="BU183" s="34"/>
      <c r="BV183" s="34"/>
      <c r="BW183" s="34"/>
      <c r="BX183" s="34"/>
      <c r="BY183" s="34"/>
      <c r="BZ183" s="34"/>
      <c r="CA183" s="34"/>
      <c r="CB183" s="34"/>
      <c r="CC183" s="34"/>
      <c r="CD183" s="34"/>
      <c r="CE183" s="34"/>
      <c r="CF183" s="34"/>
      <c r="CG183" s="34"/>
      <c r="CH183" s="34"/>
      <c r="CI183" s="34"/>
      <c r="CJ183" s="34"/>
      <c r="CK183" s="34"/>
      <c r="CL183" s="34"/>
      <c r="CM183" s="34"/>
      <c r="CN183" s="34"/>
      <c r="CO183" s="34"/>
      <c r="CP183" s="34"/>
      <c r="CQ183" s="34"/>
      <c r="CR183" s="34"/>
      <c r="CS183" s="34"/>
      <c r="CT183" s="34"/>
      <c r="CU183" s="34"/>
      <c r="CV183" s="34"/>
      <c r="CW183" s="34"/>
      <c r="CX183" s="34"/>
      <c r="CY183" s="34"/>
      <c r="CZ183" s="34"/>
    </row>
    <row r="184" spans="1:104">
      <c r="A184" s="34"/>
      <c r="B184" s="34"/>
      <c r="C184" s="34"/>
      <c r="D184" s="34"/>
      <c r="E184" s="34"/>
      <c r="F184" s="34"/>
      <c r="G184" s="34"/>
      <c r="H184" s="34"/>
      <c r="I184" s="34"/>
      <c r="J184" s="34"/>
      <c r="K184" s="34"/>
      <c r="L184" s="34"/>
      <c r="M184" s="34"/>
      <c r="N184" s="34"/>
      <c r="O184" s="34"/>
      <c r="P184" s="34"/>
      <c r="Q184" s="57"/>
      <c r="R184" s="57"/>
      <c r="S184" s="34"/>
      <c r="T184" s="37"/>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R184" s="34"/>
      <c r="BS184" s="34"/>
      <c r="BT184" s="34"/>
      <c r="BU184" s="34"/>
      <c r="BV184" s="34"/>
      <c r="BW184" s="34"/>
      <c r="BX184" s="34"/>
      <c r="BY184" s="34"/>
      <c r="BZ184" s="34"/>
      <c r="CA184" s="34"/>
      <c r="CB184" s="34"/>
      <c r="CC184" s="34"/>
      <c r="CD184" s="34"/>
      <c r="CE184" s="34"/>
      <c r="CF184" s="34"/>
      <c r="CG184" s="34"/>
      <c r="CH184" s="34"/>
      <c r="CI184" s="34"/>
      <c r="CJ184" s="34"/>
      <c r="CK184" s="34"/>
      <c r="CL184" s="34"/>
      <c r="CM184" s="34"/>
      <c r="CN184" s="34"/>
      <c r="CO184" s="34"/>
      <c r="CP184" s="34"/>
      <c r="CQ184" s="34"/>
      <c r="CR184" s="34"/>
      <c r="CS184" s="34"/>
      <c r="CT184" s="34"/>
      <c r="CU184" s="34"/>
      <c r="CV184" s="34"/>
      <c r="CW184" s="34"/>
      <c r="CX184" s="34"/>
      <c r="CY184" s="34"/>
      <c r="CZ184" s="34"/>
    </row>
    <row r="185" spans="1:104">
      <c r="A185" s="34"/>
      <c r="B185" s="34"/>
      <c r="C185" s="34"/>
      <c r="D185" s="34"/>
      <c r="E185" s="34"/>
      <c r="F185" s="34"/>
      <c r="G185" s="34"/>
      <c r="H185" s="34"/>
      <c r="I185" s="34"/>
      <c r="J185" s="34"/>
      <c r="K185" s="34"/>
      <c r="L185" s="34"/>
      <c r="M185" s="34"/>
      <c r="N185" s="34"/>
      <c r="O185" s="34"/>
      <c r="P185" s="34"/>
      <c r="Q185" s="57"/>
      <c r="R185" s="57"/>
      <c r="S185" s="34"/>
      <c r="T185" s="37"/>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c r="BR185" s="34"/>
      <c r="BS185" s="34"/>
      <c r="BT185" s="34"/>
      <c r="BU185" s="34"/>
      <c r="BV185" s="34"/>
      <c r="BW185" s="34"/>
      <c r="BX185" s="34"/>
      <c r="BY185" s="34"/>
      <c r="BZ185" s="34"/>
      <c r="CA185" s="34"/>
      <c r="CB185" s="34"/>
      <c r="CC185" s="34"/>
      <c r="CD185" s="34"/>
      <c r="CE185" s="34"/>
      <c r="CF185" s="34"/>
      <c r="CG185" s="34"/>
      <c r="CH185" s="34"/>
      <c r="CI185" s="34"/>
      <c r="CJ185" s="34"/>
      <c r="CK185" s="34"/>
      <c r="CL185" s="34"/>
      <c r="CM185" s="34"/>
      <c r="CN185" s="34"/>
      <c r="CO185" s="34"/>
      <c r="CP185" s="34"/>
      <c r="CQ185" s="34"/>
      <c r="CR185" s="34"/>
      <c r="CS185" s="34"/>
      <c r="CT185" s="34"/>
      <c r="CU185" s="34"/>
      <c r="CV185" s="34"/>
      <c r="CW185" s="34"/>
      <c r="CX185" s="34"/>
      <c r="CY185" s="34"/>
      <c r="CZ185" s="34"/>
    </row>
    <row r="186" spans="1:104">
      <c r="A186" s="34"/>
      <c r="B186" s="34"/>
      <c r="C186" s="34"/>
      <c r="D186" s="34"/>
      <c r="E186" s="34"/>
      <c r="F186" s="34"/>
      <c r="G186" s="34"/>
      <c r="H186" s="34"/>
      <c r="I186" s="34"/>
      <c r="J186" s="34"/>
      <c r="K186" s="34"/>
      <c r="L186" s="34"/>
      <c r="M186" s="34"/>
      <c r="N186" s="34"/>
      <c r="O186" s="34"/>
      <c r="P186" s="34"/>
      <c r="Q186" s="57"/>
      <c r="R186" s="57"/>
      <c r="S186" s="34"/>
      <c r="T186" s="37"/>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c r="BR186" s="34"/>
      <c r="BS186" s="34"/>
      <c r="BT186" s="34"/>
      <c r="BU186" s="34"/>
      <c r="BV186" s="34"/>
      <c r="BW186" s="34"/>
      <c r="BX186" s="34"/>
      <c r="BY186" s="34"/>
      <c r="BZ186" s="34"/>
      <c r="CA186" s="34"/>
      <c r="CB186" s="34"/>
      <c r="CC186" s="34"/>
      <c r="CD186" s="34"/>
      <c r="CE186" s="34"/>
      <c r="CF186" s="34"/>
      <c r="CG186" s="34"/>
      <c r="CH186" s="34"/>
      <c r="CI186" s="34"/>
      <c r="CJ186" s="34"/>
      <c r="CK186" s="34"/>
      <c r="CL186" s="34"/>
      <c r="CM186" s="34"/>
      <c r="CN186" s="34"/>
      <c r="CO186" s="34"/>
      <c r="CP186" s="34"/>
      <c r="CQ186" s="34"/>
      <c r="CR186" s="34"/>
      <c r="CS186" s="34"/>
      <c r="CT186" s="34"/>
      <c r="CU186" s="34"/>
      <c r="CV186" s="34"/>
      <c r="CW186" s="34"/>
      <c r="CX186" s="34"/>
      <c r="CY186" s="34"/>
      <c r="CZ186" s="34"/>
    </row>
    <row r="187" spans="1:104">
      <c r="A187" s="34"/>
      <c r="B187" s="34"/>
      <c r="C187" s="34"/>
      <c r="D187" s="34"/>
      <c r="E187" s="34"/>
      <c r="F187" s="34"/>
      <c r="G187" s="34"/>
      <c r="H187" s="34"/>
      <c r="I187" s="34"/>
      <c r="J187" s="34"/>
      <c r="K187" s="34"/>
      <c r="L187" s="34"/>
      <c r="M187" s="34"/>
      <c r="N187" s="34"/>
      <c r="O187" s="34"/>
      <c r="P187" s="34"/>
      <c r="Q187" s="57"/>
      <c r="R187" s="57"/>
      <c r="S187" s="34"/>
      <c r="T187" s="37"/>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c r="BR187" s="34"/>
      <c r="BS187" s="34"/>
      <c r="BT187" s="34"/>
      <c r="BU187" s="34"/>
      <c r="BV187" s="34"/>
      <c r="BW187" s="34"/>
      <c r="BX187" s="34"/>
      <c r="BY187" s="34"/>
      <c r="BZ187" s="34"/>
      <c r="CA187" s="34"/>
      <c r="CB187" s="34"/>
      <c r="CC187" s="34"/>
      <c r="CD187" s="34"/>
      <c r="CE187" s="34"/>
      <c r="CF187" s="34"/>
      <c r="CG187" s="34"/>
      <c r="CH187" s="34"/>
      <c r="CI187" s="34"/>
      <c r="CJ187" s="34"/>
      <c r="CK187" s="34"/>
      <c r="CL187" s="34"/>
      <c r="CM187" s="34"/>
      <c r="CN187" s="34"/>
      <c r="CO187" s="34"/>
      <c r="CP187" s="34"/>
      <c r="CQ187" s="34"/>
      <c r="CR187" s="34"/>
      <c r="CS187" s="34"/>
      <c r="CT187" s="34"/>
      <c r="CU187" s="34"/>
      <c r="CV187" s="34"/>
      <c r="CW187" s="34"/>
      <c r="CX187" s="34"/>
      <c r="CY187" s="34"/>
      <c r="CZ187" s="34"/>
    </row>
    <row r="188" spans="1:104">
      <c r="A188" s="34"/>
      <c r="B188" s="34"/>
      <c r="C188" s="34"/>
      <c r="D188" s="34"/>
      <c r="E188" s="34"/>
      <c r="F188" s="34"/>
      <c r="G188" s="34"/>
      <c r="H188" s="34"/>
      <c r="I188" s="34"/>
      <c r="J188" s="34"/>
      <c r="K188" s="34"/>
      <c r="L188" s="34"/>
      <c r="M188" s="34"/>
      <c r="N188" s="34"/>
      <c r="O188" s="34"/>
      <c r="P188" s="34"/>
      <c r="Q188" s="57"/>
      <c r="R188" s="57"/>
      <c r="S188" s="34"/>
      <c r="T188" s="37"/>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c r="BR188" s="34"/>
      <c r="BS188" s="34"/>
      <c r="BT188" s="34"/>
      <c r="BU188" s="34"/>
      <c r="BV188" s="34"/>
      <c r="BW188" s="34"/>
      <c r="BX188" s="34"/>
      <c r="BY188" s="34"/>
      <c r="BZ188" s="34"/>
      <c r="CA188" s="34"/>
      <c r="CB188" s="34"/>
      <c r="CC188" s="34"/>
      <c r="CD188" s="34"/>
      <c r="CE188" s="34"/>
      <c r="CF188" s="34"/>
      <c r="CG188" s="34"/>
      <c r="CH188" s="34"/>
      <c r="CI188" s="34"/>
      <c r="CJ188" s="34"/>
      <c r="CK188" s="34"/>
      <c r="CL188" s="34"/>
      <c r="CM188" s="34"/>
      <c r="CN188" s="34"/>
      <c r="CO188" s="34"/>
      <c r="CP188" s="34"/>
      <c r="CQ188" s="34"/>
      <c r="CR188" s="34"/>
      <c r="CS188" s="34"/>
      <c r="CT188" s="34"/>
      <c r="CU188" s="34"/>
      <c r="CV188" s="34"/>
      <c r="CW188" s="34"/>
      <c r="CX188" s="34"/>
      <c r="CY188" s="34"/>
      <c r="CZ188" s="34"/>
    </row>
    <row r="189" spans="1:104">
      <c r="A189" s="34"/>
      <c r="B189" s="34"/>
      <c r="C189" s="34"/>
      <c r="D189" s="34"/>
      <c r="E189" s="34"/>
      <c r="F189" s="34"/>
      <c r="G189" s="34"/>
      <c r="H189" s="34"/>
      <c r="I189" s="34"/>
      <c r="J189" s="34"/>
      <c r="K189" s="34"/>
      <c r="L189" s="34"/>
      <c r="M189" s="34"/>
      <c r="N189" s="34"/>
      <c r="O189" s="34"/>
      <c r="P189" s="34"/>
      <c r="Q189" s="57"/>
      <c r="R189" s="57"/>
      <c r="S189" s="34"/>
      <c r="T189" s="37"/>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row>
    <row r="190" spans="1:104">
      <c r="A190" s="34"/>
      <c r="B190" s="34"/>
      <c r="C190" s="34"/>
      <c r="D190" s="34"/>
      <c r="E190" s="34"/>
      <c r="F190" s="34"/>
      <c r="G190" s="34"/>
      <c r="H190" s="34"/>
      <c r="I190" s="34"/>
      <c r="J190" s="34"/>
      <c r="K190" s="34"/>
      <c r="L190" s="34"/>
      <c r="M190" s="34"/>
      <c r="N190" s="34"/>
      <c r="O190" s="34"/>
      <c r="P190" s="34"/>
      <c r="Q190" s="57"/>
      <c r="R190" s="57"/>
      <c r="S190" s="34"/>
      <c r="T190" s="37"/>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c r="BR190" s="34"/>
      <c r="BS190" s="34"/>
      <c r="BT190" s="34"/>
      <c r="BU190" s="34"/>
      <c r="BV190" s="34"/>
      <c r="BW190" s="34"/>
      <c r="BX190" s="34"/>
      <c r="BY190" s="34"/>
      <c r="BZ190" s="34"/>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row>
    <row r="191" spans="1:104">
      <c r="A191" s="34"/>
      <c r="B191" s="34"/>
      <c r="C191" s="34"/>
      <c r="D191" s="34"/>
      <c r="E191" s="34"/>
      <c r="F191" s="34"/>
      <c r="G191" s="34"/>
      <c r="H191" s="34"/>
      <c r="I191" s="34"/>
      <c r="J191" s="34"/>
      <c r="K191" s="34"/>
      <c r="L191" s="34"/>
      <c r="M191" s="34"/>
      <c r="N191" s="34"/>
      <c r="O191" s="34"/>
      <c r="P191" s="34"/>
      <c r="Q191" s="57"/>
      <c r="R191" s="57"/>
      <c r="S191" s="34"/>
      <c r="T191" s="37"/>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c r="BR191" s="34"/>
      <c r="BS191" s="34"/>
      <c r="BT191" s="34"/>
      <c r="BU191" s="34"/>
      <c r="BV191" s="34"/>
      <c r="BW191" s="34"/>
      <c r="BX191" s="34"/>
      <c r="BY191" s="34"/>
      <c r="BZ191" s="34"/>
      <c r="CA191" s="34"/>
      <c r="CB191" s="34"/>
      <c r="CC191" s="34"/>
      <c r="CD191" s="34"/>
      <c r="CE191" s="34"/>
      <c r="CF191" s="34"/>
      <c r="CG191" s="34"/>
      <c r="CH191" s="34"/>
      <c r="CI191" s="34"/>
      <c r="CJ191" s="34"/>
      <c r="CK191" s="34"/>
      <c r="CL191" s="34"/>
      <c r="CM191" s="34"/>
      <c r="CN191" s="34"/>
      <c r="CO191" s="34"/>
      <c r="CP191" s="34"/>
      <c r="CQ191" s="34"/>
      <c r="CR191" s="34"/>
      <c r="CS191" s="34"/>
      <c r="CT191" s="34"/>
      <c r="CU191" s="34"/>
      <c r="CV191" s="34"/>
      <c r="CW191" s="34"/>
      <c r="CX191" s="34"/>
      <c r="CY191" s="34"/>
      <c r="CZ191" s="34"/>
    </row>
    <row r="192" spans="1:104">
      <c r="A192" s="34"/>
      <c r="B192" s="34"/>
      <c r="C192" s="34"/>
      <c r="D192" s="34"/>
      <c r="E192" s="34"/>
      <c r="F192" s="34"/>
      <c r="G192" s="34"/>
      <c r="H192" s="34"/>
      <c r="I192" s="34"/>
      <c r="J192" s="34"/>
      <c r="K192" s="34"/>
      <c r="L192" s="34"/>
      <c r="M192" s="34"/>
      <c r="N192" s="34"/>
      <c r="O192" s="34"/>
      <c r="P192" s="34"/>
      <c r="Q192" s="57"/>
      <c r="R192" s="57"/>
      <c r="S192" s="34"/>
      <c r="T192" s="37"/>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c r="BR192" s="34"/>
      <c r="BS192" s="34"/>
      <c r="BT192" s="34"/>
      <c r="BU192" s="34"/>
      <c r="BV192" s="34"/>
      <c r="BW192" s="34"/>
      <c r="BX192" s="34"/>
      <c r="BY192" s="34"/>
      <c r="BZ192" s="34"/>
      <c r="CA192" s="34"/>
      <c r="CB192" s="34"/>
      <c r="CC192" s="34"/>
      <c r="CD192" s="34"/>
      <c r="CE192" s="34"/>
      <c r="CF192" s="34"/>
      <c r="CG192" s="34"/>
      <c r="CH192" s="34"/>
      <c r="CI192" s="34"/>
      <c r="CJ192" s="34"/>
      <c r="CK192" s="34"/>
      <c r="CL192" s="34"/>
      <c r="CM192" s="34"/>
      <c r="CN192" s="34"/>
      <c r="CO192" s="34"/>
      <c r="CP192" s="34"/>
      <c r="CQ192" s="34"/>
      <c r="CR192" s="34"/>
      <c r="CS192" s="34"/>
      <c r="CT192" s="34"/>
      <c r="CU192" s="34"/>
      <c r="CV192" s="34"/>
      <c r="CW192" s="34"/>
      <c r="CX192" s="34"/>
      <c r="CY192" s="34"/>
      <c r="CZ192" s="34"/>
    </row>
    <row r="193" spans="1:104">
      <c r="A193" s="34"/>
      <c r="B193" s="34"/>
      <c r="C193" s="34"/>
      <c r="D193" s="34"/>
      <c r="E193" s="34"/>
      <c r="F193" s="34"/>
      <c r="G193" s="34"/>
      <c r="H193" s="34"/>
      <c r="I193" s="34"/>
      <c r="J193" s="34"/>
      <c r="K193" s="34"/>
      <c r="L193" s="34"/>
      <c r="M193" s="34"/>
      <c r="N193" s="34"/>
      <c r="O193" s="34"/>
      <c r="P193" s="34"/>
      <c r="Q193" s="57"/>
      <c r="R193" s="57"/>
      <c r="S193" s="34"/>
      <c r="T193" s="37"/>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c r="BR193" s="34"/>
      <c r="BS193" s="34"/>
      <c r="BT193" s="34"/>
      <c r="BU193" s="34"/>
      <c r="BV193" s="34"/>
      <c r="BW193" s="34"/>
      <c r="BX193" s="34"/>
      <c r="BY193" s="34"/>
      <c r="BZ193" s="34"/>
      <c r="CA193" s="34"/>
      <c r="CB193" s="34"/>
      <c r="CC193" s="34"/>
      <c r="CD193" s="34"/>
      <c r="CE193" s="34"/>
      <c r="CF193" s="34"/>
      <c r="CG193" s="34"/>
      <c r="CH193" s="34"/>
      <c r="CI193" s="34"/>
      <c r="CJ193" s="34"/>
      <c r="CK193" s="34"/>
      <c r="CL193" s="34"/>
      <c r="CM193" s="34"/>
      <c r="CN193" s="34"/>
      <c r="CO193" s="34"/>
      <c r="CP193" s="34"/>
      <c r="CQ193" s="34"/>
      <c r="CR193" s="34"/>
      <c r="CS193" s="34"/>
      <c r="CT193" s="34"/>
      <c r="CU193" s="34"/>
      <c r="CV193" s="34"/>
      <c r="CW193" s="34"/>
      <c r="CX193" s="34"/>
      <c r="CY193" s="34"/>
      <c r="CZ193" s="34"/>
    </row>
    <row r="194" spans="1:104">
      <c r="A194" s="34"/>
      <c r="B194" s="34"/>
      <c r="C194" s="34"/>
      <c r="D194" s="34"/>
      <c r="E194" s="34"/>
      <c r="F194" s="34"/>
      <c r="G194" s="34"/>
      <c r="H194" s="34"/>
      <c r="I194" s="34"/>
      <c r="J194" s="34"/>
      <c r="K194" s="34"/>
      <c r="L194" s="34"/>
      <c r="M194" s="34"/>
      <c r="N194" s="34"/>
      <c r="O194" s="34"/>
      <c r="P194" s="34"/>
      <c r="Q194" s="57"/>
      <c r="R194" s="57"/>
      <c r="S194" s="34"/>
      <c r="T194" s="37"/>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R194" s="34"/>
      <c r="BS194" s="34"/>
      <c r="BT194" s="34"/>
      <c r="BU194" s="34"/>
      <c r="BV194" s="34"/>
      <c r="BW194" s="34"/>
      <c r="BX194" s="34"/>
      <c r="BY194" s="34"/>
      <c r="BZ194" s="34"/>
      <c r="CA194" s="34"/>
      <c r="CB194" s="34"/>
      <c r="CC194" s="34"/>
      <c r="CD194" s="34"/>
      <c r="CE194" s="34"/>
      <c r="CF194" s="34"/>
      <c r="CG194" s="34"/>
      <c r="CH194" s="34"/>
      <c r="CI194" s="34"/>
      <c r="CJ194" s="34"/>
      <c r="CK194" s="34"/>
      <c r="CL194" s="34"/>
      <c r="CM194" s="34"/>
      <c r="CN194" s="34"/>
      <c r="CO194" s="34"/>
      <c r="CP194" s="34"/>
      <c r="CQ194" s="34"/>
      <c r="CR194" s="34"/>
      <c r="CS194" s="34"/>
      <c r="CT194" s="34"/>
      <c r="CU194" s="34"/>
      <c r="CV194" s="34"/>
      <c r="CW194" s="34"/>
      <c r="CX194" s="34"/>
      <c r="CY194" s="34"/>
      <c r="CZ194" s="34"/>
    </row>
    <row r="195" spans="1:104">
      <c r="A195" s="34"/>
      <c r="B195" s="34"/>
      <c r="C195" s="34"/>
      <c r="D195" s="34"/>
      <c r="E195" s="34"/>
      <c r="F195" s="34"/>
      <c r="G195" s="34"/>
      <c r="H195" s="34"/>
      <c r="I195" s="34"/>
      <c r="J195" s="34"/>
      <c r="K195" s="34"/>
      <c r="L195" s="34"/>
      <c r="M195" s="34"/>
      <c r="N195" s="34"/>
      <c r="O195" s="34"/>
      <c r="P195" s="34"/>
      <c r="Q195" s="57"/>
      <c r="R195" s="57"/>
      <c r="S195" s="34"/>
      <c r="T195" s="37"/>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R195" s="34"/>
      <c r="BS195" s="34"/>
      <c r="BT195" s="34"/>
      <c r="BU195" s="34"/>
      <c r="BV195" s="34"/>
      <c r="BW195" s="34"/>
      <c r="BX195" s="34"/>
      <c r="BY195" s="34"/>
      <c r="BZ195" s="34"/>
      <c r="CA195" s="34"/>
      <c r="CB195" s="34"/>
      <c r="CC195" s="34"/>
      <c r="CD195" s="34"/>
      <c r="CE195" s="34"/>
      <c r="CF195" s="34"/>
      <c r="CG195" s="34"/>
      <c r="CH195" s="34"/>
      <c r="CI195" s="34"/>
      <c r="CJ195" s="34"/>
      <c r="CK195" s="34"/>
      <c r="CL195" s="34"/>
      <c r="CM195" s="34"/>
      <c r="CN195" s="34"/>
      <c r="CO195" s="34"/>
      <c r="CP195" s="34"/>
      <c r="CQ195" s="34"/>
      <c r="CR195" s="34"/>
      <c r="CS195" s="34"/>
      <c r="CT195" s="34"/>
      <c r="CU195" s="34"/>
      <c r="CV195" s="34"/>
      <c r="CW195" s="34"/>
      <c r="CX195" s="34"/>
      <c r="CY195" s="34"/>
      <c r="CZ195" s="34"/>
    </row>
    <row r="196" spans="1:104">
      <c r="A196" s="34"/>
      <c r="B196" s="34"/>
      <c r="C196" s="34"/>
      <c r="D196" s="34"/>
      <c r="E196" s="34"/>
      <c r="F196" s="34"/>
      <c r="G196" s="34"/>
      <c r="H196" s="34"/>
      <c r="I196" s="34"/>
      <c r="J196" s="34"/>
      <c r="K196" s="34"/>
      <c r="L196" s="34"/>
      <c r="M196" s="34"/>
      <c r="N196" s="34"/>
      <c r="O196" s="34"/>
      <c r="P196" s="34"/>
      <c r="Q196" s="57"/>
      <c r="R196" s="57"/>
      <c r="S196" s="34"/>
      <c r="T196" s="37"/>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c r="BR196" s="34"/>
      <c r="BS196" s="34"/>
      <c r="BT196" s="34"/>
      <c r="BU196" s="34"/>
      <c r="BV196" s="34"/>
      <c r="BW196" s="34"/>
      <c r="BX196" s="34"/>
      <c r="BY196" s="34"/>
      <c r="BZ196" s="34"/>
      <c r="CA196" s="34"/>
      <c r="CB196" s="34"/>
      <c r="CC196" s="34"/>
      <c r="CD196" s="34"/>
      <c r="CE196" s="34"/>
      <c r="CF196" s="34"/>
      <c r="CG196" s="34"/>
      <c r="CH196" s="34"/>
      <c r="CI196" s="34"/>
      <c r="CJ196" s="34"/>
      <c r="CK196" s="34"/>
      <c r="CL196" s="34"/>
      <c r="CM196" s="34"/>
      <c r="CN196" s="34"/>
      <c r="CO196" s="34"/>
      <c r="CP196" s="34"/>
      <c r="CQ196" s="34"/>
      <c r="CR196" s="34"/>
      <c r="CS196" s="34"/>
      <c r="CT196" s="34"/>
      <c r="CU196" s="34"/>
      <c r="CV196" s="34"/>
      <c r="CW196" s="34"/>
      <c r="CX196" s="34"/>
      <c r="CY196" s="34"/>
      <c r="CZ196" s="34"/>
    </row>
    <row r="197" spans="1:104">
      <c r="A197" s="34"/>
      <c r="B197" s="34"/>
      <c r="C197" s="34"/>
      <c r="D197" s="34"/>
      <c r="E197" s="34"/>
      <c r="F197" s="34"/>
      <c r="G197" s="34"/>
      <c r="H197" s="34"/>
      <c r="I197" s="34"/>
      <c r="J197" s="34"/>
      <c r="K197" s="34"/>
      <c r="L197" s="34"/>
      <c r="M197" s="34"/>
      <c r="N197" s="34"/>
      <c r="O197" s="34"/>
      <c r="P197" s="34"/>
      <c r="Q197" s="57"/>
      <c r="R197" s="57"/>
      <c r="S197" s="34"/>
      <c r="T197" s="37"/>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c r="BR197" s="34"/>
      <c r="BS197" s="34"/>
      <c r="BT197" s="34"/>
      <c r="BU197" s="34"/>
      <c r="BV197" s="34"/>
      <c r="BW197" s="34"/>
      <c r="BX197" s="34"/>
      <c r="BY197" s="34"/>
      <c r="BZ197" s="34"/>
      <c r="CA197" s="34"/>
      <c r="CB197" s="34"/>
      <c r="CC197" s="34"/>
      <c r="CD197" s="34"/>
      <c r="CE197" s="34"/>
      <c r="CF197" s="34"/>
      <c r="CG197" s="34"/>
      <c r="CH197" s="34"/>
      <c r="CI197" s="34"/>
      <c r="CJ197" s="34"/>
      <c r="CK197" s="34"/>
      <c r="CL197" s="34"/>
      <c r="CM197" s="34"/>
      <c r="CN197" s="34"/>
      <c r="CO197" s="34"/>
      <c r="CP197" s="34"/>
      <c r="CQ197" s="34"/>
      <c r="CR197" s="34"/>
      <c r="CS197" s="34"/>
      <c r="CT197" s="34"/>
      <c r="CU197" s="34"/>
      <c r="CV197" s="34"/>
      <c r="CW197" s="34"/>
      <c r="CX197" s="34"/>
      <c r="CY197" s="34"/>
      <c r="CZ197" s="34"/>
    </row>
    <row r="198" spans="1:104">
      <c r="A198" s="34"/>
      <c r="B198" s="34"/>
      <c r="C198" s="34"/>
      <c r="D198" s="34"/>
      <c r="E198" s="34"/>
      <c r="F198" s="34"/>
      <c r="G198" s="34"/>
      <c r="H198" s="34"/>
      <c r="I198" s="34"/>
      <c r="J198" s="34"/>
      <c r="K198" s="34"/>
      <c r="L198" s="34"/>
      <c r="M198" s="34"/>
      <c r="N198" s="34"/>
      <c r="O198" s="34"/>
      <c r="P198" s="34"/>
      <c r="Q198" s="57"/>
      <c r="R198" s="57"/>
      <c r="S198" s="34"/>
      <c r="T198" s="37"/>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c r="BR198" s="34"/>
      <c r="BS198" s="34"/>
      <c r="BT198" s="34"/>
      <c r="BU198" s="34"/>
      <c r="BV198" s="34"/>
      <c r="BW198" s="34"/>
      <c r="BX198" s="34"/>
      <c r="BY198" s="34"/>
      <c r="BZ198" s="34"/>
      <c r="CA198" s="34"/>
      <c r="CB198" s="34"/>
      <c r="CC198" s="34"/>
      <c r="CD198" s="34"/>
      <c r="CE198" s="34"/>
      <c r="CF198" s="34"/>
      <c r="CG198" s="34"/>
      <c r="CH198" s="34"/>
      <c r="CI198" s="34"/>
      <c r="CJ198" s="34"/>
      <c r="CK198" s="34"/>
      <c r="CL198" s="34"/>
      <c r="CM198" s="34"/>
      <c r="CN198" s="34"/>
      <c r="CO198" s="34"/>
      <c r="CP198" s="34"/>
      <c r="CQ198" s="34"/>
      <c r="CR198" s="34"/>
      <c r="CS198" s="34"/>
      <c r="CT198" s="34"/>
      <c r="CU198" s="34"/>
      <c r="CV198" s="34"/>
      <c r="CW198" s="34"/>
      <c r="CX198" s="34"/>
      <c r="CY198" s="34"/>
      <c r="CZ198" s="34"/>
    </row>
    <row r="199" spans="1:104">
      <c r="A199" s="34"/>
      <c r="B199" s="34"/>
      <c r="C199" s="34"/>
      <c r="D199" s="34"/>
      <c r="E199" s="34"/>
      <c r="F199" s="34"/>
      <c r="G199" s="34"/>
      <c r="H199" s="34"/>
      <c r="I199" s="34"/>
      <c r="J199" s="34"/>
      <c r="K199" s="34"/>
      <c r="L199" s="34"/>
      <c r="M199" s="34"/>
      <c r="N199" s="34"/>
      <c r="O199" s="34"/>
      <c r="P199" s="34"/>
      <c r="Q199" s="57"/>
      <c r="R199" s="57"/>
      <c r="S199" s="34"/>
      <c r="T199" s="37"/>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c r="BR199" s="34"/>
      <c r="BS199" s="34"/>
      <c r="BT199" s="34"/>
      <c r="BU199" s="34"/>
      <c r="BV199" s="34"/>
      <c r="BW199" s="34"/>
      <c r="BX199" s="34"/>
      <c r="BY199" s="34"/>
      <c r="BZ199" s="34"/>
      <c r="CA199" s="34"/>
      <c r="CB199" s="34"/>
      <c r="CC199" s="34"/>
      <c r="CD199" s="34"/>
      <c r="CE199" s="34"/>
      <c r="CF199" s="34"/>
      <c r="CG199" s="34"/>
      <c r="CH199" s="34"/>
      <c r="CI199" s="34"/>
      <c r="CJ199" s="34"/>
      <c r="CK199" s="34"/>
      <c r="CL199" s="34"/>
      <c r="CM199" s="34"/>
      <c r="CN199" s="34"/>
      <c r="CO199" s="34"/>
      <c r="CP199" s="34"/>
      <c r="CQ199" s="34"/>
      <c r="CR199" s="34"/>
      <c r="CS199" s="34"/>
      <c r="CT199" s="34"/>
      <c r="CU199" s="34"/>
      <c r="CV199" s="34"/>
      <c r="CW199" s="34"/>
      <c r="CX199" s="34"/>
      <c r="CY199" s="34"/>
      <c r="CZ199" s="34"/>
    </row>
    <row r="200" spans="1:104">
      <c r="A200" s="34"/>
      <c r="B200" s="34"/>
      <c r="C200" s="34"/>
      <c r="D200" s="34"/>
      <c r="E200" s="34"/>
      <c r="F200" s="34"/>
      <c r="G200" s="34"/>
      <c r="H200" s="34"/>
      <c r="I200" s="34"/>
      <c r="J200" s="34"/>
      <c r="K200" s="34"/>
      <c r="L200" s="34"/>
      <c r="M200" s="34"/>
      <c r="N200" s="34"/>
      <c r="O200" s="34"/>
      <c r="P200" s="34"/>
      <c r="Q200" s="57"/>
      <c r="R200" s="57"/>
      <c r="S200" s="34"/>
      <c r="T200" s="37"/>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c r="BR200" s="34"/>
      <c r="BS200" s="34"/>
      <c r="BT200" s="34"/>
      <c r="BU200" s="34"/>
      <c r="BV200" s="34"/>
      <c r="BW200" s="34"/>
      <c r="BX200" s="34"/>
      <c r="BY200" s="34"/>
      <c r="BZ200" s="34"/>
      <c r="CA200" s="34"/>
      <c r="CB200" s="34"/>
      <c r="CC200" s="34"/>
      <c r="CD200" s="34"/>
      <c r="CE200" s="34"/>
      <c r="CF200" s="34"/>
      <c r="CG200" s="34"/>
      <c r="CH200" s="34"/>
      <c r="CI200" s="34"/>
      <c r="CJ200" s="34"/>
      <c r="CK200" s="34"/>
      <c r="CL200" s="34"/>
      <c r="CM200" s="34"/>
      <c r="CN200" s="34"/>
      <c r="CO200" s="34"/>
      <c r="CP200" s="34"/>
      <c r="CQ200" s="34"/>
      <c r="CR200" s="34"/>
      <c r="CS200" s="34"/>
      <c r="CT200" s="34"/>
      <c r="CU200" s="34"/>
      <c r="CV200" s="34"/>
      <c r="CW200" s="34"/>
      <c r="CX200" s="34"/>
      <c r="CY200" s="34"/>
      <c r="CZ200" s="34"/>
    </row>
    <row r="201" spans="1:104">
      <c r="A201" s="34"/>
      <c r="B201" s="34"/>
      <c r="C201" s="34"/>
      <c r="D201" s="34"/>
      <c r="E201" s="34"/>
      <c r="F201" s="34"/>
      <c r="G201" s="34"/>
      <c r="H201" s="34"/>
      <c r="I201" s="34"/>
      <c r="J201" s="34"/>
      <c r="K201" s="34"/>
      <c r="L201" s="34"/>
      <c r="M201" s="34"/>
      <c r="N201" s="34"/>
      <c r="O201" s="34"/>
      <c r="P201" s="34"/>
      <c r="Q201" s="57"/>
      <c r="R201" s="57"/>
      <c r="S201" s="34"/>
      <c r="T201" s="37"/>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c r="BR201" s="34"/>
      <c r="BS201" s="34"/>
      <c r="BT201" s="34"/>
      <c r="BU201" s="34"/>
      <c r="BV201" s="34"/>
      <c r="BW201" s="34"/>
      <c r="BX201" s="34"/>
      <c r="BY201" s="34"/>
      <c r="BZ201" s="34"/>
      <c r="CA201" s="34"/>
      <c r="CB201" s="34"/>
      <c r="CC201" s="34"/>
      <c r="CD201" s="34"/>
      <c r="CE201" s="34"/>
      <c r="CF201" s="34"/>
      <c r="CG201" s="34"/>
      <c r="CH201" s="34"/>
      <c r="CI201" s="34"/>
      <c r="CJ201" s="34"/>
      <c r="CK201" s="34"/>
      <c r="CL201" s="34"/>
      <c r="CM201" s="34"/>
      <c r="CN201" s="34"/>
      <c r="CO201" s="34"/>
      <c r="CP201" s="34"/>
      <c r="CQ201" s="34"/>
      <c r="CR201" s="34"/>
      <c r="CS201" s="34"/>
      <c r="CT201" s="34"/>
      <c r="CU201" s="34"/>
      <c r="CV201" s="34"/>
      <c r="CW201" s="34"/>
      <c r="CX201" s="34"/>
      <c r="CY201" s="34"/>
      <c r="CZ201" s="34"/>
    </row>
    <row r="202" spans="1:104">
      <c r="A202" s="34"/>
      <c r="B202" s="34"/>
      <c r="C202" s="34"/>
      <c r="D202" s="34"/>
      <c r="E202" s="34"/>
      <c r="F202" s="34"/>
      <c r="G202" s="34"/>
      <c r="H202" s="34"/>
      <c r="I202" s="34"/>
      <c r="J202" s="34"/>
      <c r="K202" s="34"/>
      <c r="L202" s="34"/>
      <c r="M202" s="34"/>
      <c r="N202" s="34"/>
      <c r="O202" s="34"/>
      <c r="P202" s="34"/>
      <c r="Q202" s="57"/>
      <c r="R202" s="57"/>
      <c r="S202" s="34"/>
      <c r="T202" s="37"/>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c r="BR202" s="34"/>
      <c r="BS202" s="34"/>
      <c r="BT202" s="34"/>
      <c r="BU202" s="34"/>
      <c r="BV202" s="34"/>
      <c r="BW202" s="34"/>
      <c r="BX202" s="34"/>
      <c r="BY202" s="34"/>
      <c r="BZ202" s="34"/>
      <c r="CA202" s="34"/>
      <c r="CB202" s="34"/>
      <c r="CC202" s="34"/>
      <c r="CD202" s="34"/>
      <c r="CE202" s="34"/>
      <c r="CF202" s="34"/>
      <c r="CG202" s="34"/>
      <c r="CH202" s="34"/>
      <c r="CI202" s="34"/>
      <c r="CJ202" s="34"/>
      <c r="CK202" s="34"/>
      <c r="CL202" s="34"/>
      <c r="CM202" s="34"/>
      <c r="CN202" s="34"/>
      <c r="CO202" s="34"/>
      <c r="CP202" s="34"/>
      <c r="CQ202" s="34"/>
      <c r="CR202" s="34"/>
      <c r="CS202" s="34"/>
      <c r="CT202" s="34"/>
      <c r="CU202" s="34"/>
      <c r="CV202" s="34"/>
      <c r="CW202" s="34"/>
      <c r="CX202" s="34"/>
      <c r="CY202" s="34"/>
      <c r="CZ202" s="34"/>
    </row>
    <row r="203" spans="1:104">
      <c r="A203" s="34"/>
      <c r="B203" s="34"/>
      <c r="C203" s="34"/>
      <c r="D203" s="34"/>
      <c r="E203" s="34"/>
      <c r="F203" s="34"/>
      <c r="G203" s="34"/>
      <c r="H203" s="34"/>
      <c r="I203" s="34"/>
      <c r="J203" s="34"/>
      <c r="K203" s="34"/>
      <c r="L203" s="34"/>
      <c r="M203" s="34"/>
      <c r="N203" s="34"/>
      <c r="O203" s="34"/>
      <c r="P203" s="34"/>
      <c r="Q203" s="57"/>
      <c r="R203" s="57"/>
      <c r="S203" s="34"/>
      <c r="T203" s="37"/>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R203" s="34"/>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row>
    <row r="204" spans="1:104">
      <c r="A204" s="34"/>
      <c r="B204" s="34"/>
      <c r="C204" s="34"/>
      <c r="D204" s="34"/>
      <c r="E204" s="34"/>
      <c r="F204" s="34"/>
      <c r="G204" s="34"/>
      <c r="H204" s="34"/>
      <c r="I204" s="34"/>
      <c r="J204" s="34"/>
      <c r="K204" s="34"/>
      <c r="L204" s="34"/>
      <c r="M204" s="34"/>
      <c r="N204" s="34"/>
      <c r="O204" s="34"/>
      <c r="P204" s="34"/>
      <c r="Q204" s="57"/>
      <c r="R204" s="57"/>
      <c r="S204" s="34"/>
      <c r="T204" s="37"/>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c r="BR204" s="34"/>
      <c r="BS204" s="34"/>
      <c r="BT204" s="34"/>
      <c r="BU204" s="34"/>
      <c r="BV204" s="34"/>
      <c r="BW204" s="34"/>
      <c r="BX204" s="34"/>
      <c r="BY204" s="34"/>
      <c r="BZ204" s="34"/>
      <c r="CA204" s="34"/>
      <c r="CB204" s="34"/>
      <c r="CC204" s="34"/>
      <c r="CD204" s="34"/>
      <c r="CE204" s="34"/>
      <c r="CF204" s="34"/>
      <c r="CG204" s="34"/>
      <c r="CH204" s="34"/>
      <c r="CI204" s="34"/>
      <c r="CJ204" s="34"/>
      <c r="CK204" s="34"/>
      <c r="CL204" s="34"/>
      <c r="CM204" s="34"/>
      <c r="CN204" s="34"/>
      <c r="CO204" s="34"/>
      <c r="CP204" s="34"/>
      <c r="CQ204" s="34"/>
      <c r="CR204" s="34"/>
      <c r="CS204" s="34"/>
      <c r="CT204" s="34"/>
      <c r="CU204" s="34"/>
      <c r="CV204" s="34"/>
      <c r="CW204" s="34"/>
      <c r="CX204" s="34"/>
      <c r="CY204" s="34"/>
      <c r="CZ204" s="34"/>
    </row>
    <row r="205" spans="1:104">
      <c r="A205" s="34"/>
      <c r="B205" s="34"/>
      <c r="C205" s="34"/>
      <c r="D205" s="34"/>
      <c r="E205" s="34"/>
      <c r="F205" s="34"/>
      <c r="G205" s="34"/>
      <c r="H205" s="34"/>
      <c r="I205" s="34"/>
      <c r="J205" s="34"/>
      <c r="K205" s="34"/>
      <c r="L205" s="34"/>
      <c r="M205" s="34"/>
      <c r="N205" s="34"/>
      <c r="O205" s="34"/>
      <c r="P205" s="34"/>
      <c r="Q205" s="57"/>
      <c r="R205" s="57"/>
      <c r="S205" s="34"/>
      <c r="T205" s="37"/>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R205" s="34"/>
      <c r="BS205" s="34"/>
      <c r="BT205" s="34"/>
      <c r="BU205" s="34"/>
      <c r="BV205" s="34"/>
      <c r="BW205" s="34"/>
      <c r="BX205" s="34"/>
      <c r="BY205" s="34"/>
      <c r="BZ205" s="34"/>
      <c r="CA205" s="34"/>
      <c r="CB205" s="34"/>
      <c r="CC205" s="34"/>
      <c r="CD205" s="34"/>
      <c r="CE205" s="34"/>
      <c r="CF205" s="34"/>
      <c r="CG205" s="34"/>
      <c r="CH205" s="34"/>
      <c r="CI205" s="34"/>
      <c r="CJ205" s="34"/>
      <c r="CK205" s="34"/>
      <c r="CL205" s="34"/>
      <c r="CM205" s="34"/>
      <c r="CN205" s="34"/>
      <c r="CO205" s="34"/>
      <c r="CP205" s="34"/>
      <c r="CQ205" s="34"/>
      <c r="CR205" s="34"/>
      <c r="CS205" s="34"/>
      <c r="CT205" s="34"/>
      <c r="CU205" s="34"/>
      <c r="CV205" s="34"/>
      <c r="CW205" s="34"/>
      <c r="CX205" s="34"/>
      <c r="CY205" s="34"/>
      <c r="CZ205" s="34"/>
    </row>
    <row r="206" spans="1:104">
      <c r="A206" s="34"/>
      <c r="B206" s="34"/>
      <c r="C206" s="34"/>
      <c r="D206" s="34"/>
      <c r="E206" s="34"/>
      <c r="F206" s="34"/>
      <c r="G206" s="34"/>
      <c r="H206" s="34"/>
      <c r="I206" s="34"/>
      <c r="J206" s="34"/>
      <c r="K206" s="34"/>
      <c r="L206" s="34"/>
      <c r="M206" s="34"/>
      <c r="N206" s="34"/>
      <c r="O206" s="34"/>
      <c r="P206" s="34"/>
      <c r="Q206" s="57"/>
      <c r="R206" s="57"/>
      <c r="S206" s="34"/>
      <c r="T206" s="37"/>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R206" s="34"/>
      <c r="BS206" s="34"/>
      <c r="BT206" s="34"/>
      <c r="BU206" s="34"/>
      <c r="BV206" s="34"/>
      <c r="BW206" s="34"/>
      <c r="BX206" s="34"/>
      <c r="BY206" s="34"/>
      <c r="BZ206" s="34"/>
      <c r="CA206" s="34"/>
      <c r="CB206" s="34"/>
      <c r="CC206" s="34"/>
      <c r="CD206" s="34"/>
      <c r="CE206" s="34"/>
      <c r="CF206" s="34"/>
      <c r="CG206" s="34"/>
      <c r="CH206" s="34"/>
      <c r="CI206" s="34"/>
      <c r="CJ206" s="34"/>
      <c r="CK206" s="34"/>
      <c r="CL206" s="34"/>
      <c r="CM206" s="34"/>
      <c r="CN206" s="34"/>
      <c r="CO206" s="34"/>
      <c r="CP206" s="34"/>
      <c r="CQ206" s="34"/>
      <c r="CR206" s="34"/>
      <c r="CS206" s="34"/>
      <c r="CT206" s="34"/>
      <c r="CU206" s="34"/>
      <c r="CV206" s="34"/>
      <c r="CW206" s="34"/>
      <c r="CX206" s="34"/>
      <c r="CY206" s="34"/>
      <c r="CZ206" s="34"/>
    </row>
    <row r="207" spans="1:104">
      <c r="A207" s="34"/>
      <c r="B207" s="34"/>
      <c r="C207" s="34"/>
      <c r="D207" s="34"/>
      <c r="E207" s="34"/>
      <c r="F207" s="34"/>
      <c r="G207" s="34"/>
      <c r="H207" s="34"/>
      <c r="I207" s="34"/>
      <c r="J207" s="34"/>
      <c r="K207" s="34"/>
      <c r="L207" s="34"/>
      <c r="M207" s="34"/>
      <c r="N207" s="34"/>
      <c r="O207" s="34"/>
      <c r="P207" s="34"/>
      <c r="Q207" s="57"/>
      <c r="R207" s="57"/>
      <c r="S207" s="34"/>
      <c r="T207" s="37"/>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c r="BR207" s="34"/>
      <c r="BS207" s="34"/>
      <c r="BT207" s="34"/>
      <c r="BU207" s="34"/>
      <c r="BV207" s="34"/>
      <c r="BW207" s="34"/>
      <c r="BX207" s="34"/>
      <c r="BY207" s="34"/>
      <c r="BZ207" s="34"/>
      <c r="CA207" s="34"/>
      <c r="CB207" s="34"/>
      <c r="CC207" s="34"/>
      <c r="CD207" s="34"/>
      <c r="CE207" s="34"/>
      <c r="CF207" s="34"/>
      <c r="CG207" s="34"/>
      <c r="CH207" s="34"/>
      <c r="CI207" s="34"/>
      <c r="CJ207" s="34"/>
      <c r="CK207" s="34"/>
      <c r="CL207" s="34"/>
      <c r="CM207" s="34"/>
      <c r="CN207" s="34"/>
      <c r="CO207" s="34"/>
      <c r="CP207" s="34"/>
      <c r="CQ207" s="34"/>
      <c r="CR207" s="34"/>
      <c r="CS207" s="34"/>
      <c r="CT207" s="34"/>
      <c r="CU207" s="34"/>
      <c r="CV207" s="34"/>
      <c r="CW207" s="34"/>
      <c r="CX207" s="34"/>
      <c r="CY207" s="34"/>
      <c r="CZ207" s="34"/>
    </row>
    <row r="208" spans="1:104">
      <c r="A208" s="34"/>
      <c r="B208" s="34"/>
      <c r="C208" s="34"/>
      <c r="D208" s="34"/>
      <c r="E208" s="34"/>
      <c r="F208" s="34"/>
      <c r="G208" s="34"/>
      <c r="H208" s="34"/>
      <c r="I208" s="34"/>
      <c r="J208" s="34"/>
      <c r="K208" s="34"/>
      <c r="L208" s="34"/>
      <c r="M208" s="34"/>
      <c r="N208" s="34"/>
      <c r="O208" s="34"/>
      <c r="P208" s="34"/>
      <c r="Q208" s="57"/>
      <c r="R208" s="57"/>
      <c r="S208" s="34"/>
      <c r="T208" s="37"/>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R208" s="34"/>
      <c r="BS208" s="34"/>
      <c r="BT208" s="34"/>
      <c r="BU208" s="34"/>
      <c r="BV208" s="34"/>
      <c r="BW208" s="34"/>
      <c r="BX208" s="34"/>
      <c r="BY208" s="34"/>
      <c r="BZ208" s="34"/>
      <c r="CA208" s="34"/>
      <c r="CB208" s="34"/>
      <c r="CC208" s="34"/>
      <c r="CD208" s="34"/>
      <c r="CE208" s="34"/>
      <c r="CF208" s="34"/>
      <c r="CG208" s="34"/>
      <c r="CH208" s="34"/>
      <c r="CI208" s="34"/>
      <c r="CJ208" s="34"/>
      <c r="CK208" s="34"/>
      <c r="CL208" s="34"/>
      <c r="CM208" s="34"/>
      <c r="CN208" s="34"/>
      <c r="CO208" s="34"/>
      <c r="CP208" s="34"/>
      <c r="CQ208" s="34"/>
      <c r="CR208" s="34"/>
      <c r="CS208" s="34"/>
      <c r="CT208" s="34"/>
      <c r="CU208" s="34"/>
      <c r="CV208" s="34"/>
      <c r="CW208" s="34"/>
      <c r="CX208" s="34"/>
      <c r="CY208" s="34"/>
      <c r="CZ208" s="34"/>
    </row>
    <row r="209" spans="1:104">
      <c r="A209" s="34"/>
      <c r="B209" s="34"/>
      <c r="C209" s="34"/>
      <c r="D209" s="34"/>
      <c r="E209" s="34"/>
      <c r="F209" s="34"/>
      <c r="G209" s="34"/>
      <c r="H209" s="34"/>
      <c r="I209" s="34"/>
      <c r="J209" s="34"/>
      <c r="K209" s="34"/>
      <c r="L209" s="34"/>
      <c r="M209" s="34"/>
      <c r="N209" s="34"/>
      <c r="O209" s="34"/>
      <c r="P209" s="34"/>
      <c r="Q209" s="57"/>
      <c r="R209" s="57"/>
      <c r="S209" s="34"/>
      <c r="T209" s="37"/>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R209" s="34"/>
      <c r="BS209" s="34"/>
      <c r="BT209" s="34"/>
      <c r="BU209" s="34"/>
      <c r="BV209" s="34"/>
      <c r="BW209" s="34"/>
      <c r="BX209" s="34"/>
      <c r="BY209" s="34"/>
      <c r="BZ209" s="34"/>
      <c r="CA209" s="34"/>
      <c r="CB209" s="34"/>
      <c r="CC209" s="34"/>
      <c r="CD209" s="34"/>
      <c r="CE209" s="34"/>
      <c r="CF209" s="34"/>
      <c r="CG209" s="34"/>
      <c r="CH209" s="34"/>
      <c r="CI209" s="34"/>
      <c r="CJ209" s="34"/>
      <c r="CK209" s="34"/>
      <c r="CL209" s="34"/>
      <c r="CM209" s="34"/>
      <c r="CN209" s="34"/>
      <c r="CO209" s="34"/>
      <c r="CP209" s="34"/>
      <c r="CQ209" s="34"/>
      <c r="CR209" s="34"/>
      <c r="CS209" s="34"/>
      <c r="CT209" s="34"/>
      <c r="CU209" s="34"/>
      <c r="CV209" s="34"/>
      <c r="CW209" s="34"/>
      <c r="CX209" s="34"/>
      <c r="CY209" s="34"/>
      <c r="CZ209" s="34"/>
    </row>
    <row r="210" spans="1:104">
      <c r="A210" s="34"/>
      <c r="B210" s="34"/>
      <c r="C210" s="34"/>
      <c r="D210" s="34"/>
      <c r="E210" s="34"/>
      <c r="F210" s="34"/>
      <c r="G210" s="34"/>
      <c r="H210" s="34"/>
      <c r="I210" s="34"/>
      <c r="J210" s="34"/>
      <c r="K210" s="34"/>
      <c r="L210" s="34"/>
      <c r="M210" s="34"/>
      <c r="N210" s="34"/>
      <c r="O210" s="34"/>
      <c r="P210" s="34"/>
      <c r="Q210" s="57"/>
      <c r="R210" s="57"/>
      <c r="S210" s="34"/>
      <c r="T210" s="37"/>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c r="BR210" s="34"/>
      <c r="BS210" s="34"/>
      <c r="BT210" s="34"/>
      <c r="BU210" s="34"/>
      <c r="BV210" s="34"/>
      <c r="BW210" s="34"/>
      <c r="BX210" s="34"/>
      <c r="BY210" s="34"/>
      <c r="BZ210" s="34"/>
      <c r="CA210" s="34"/>
      <c r="CB210" s="34"/>
      <c r="CC210" s="34"/>
      <c r="CD210" s="34"/>
      <c r="CE210" s="34"/>
      <c r="CF210" s="34"/>
      <c r="CG210" s="34"/>
      <c r="CH210" s="34"/>
      <c r="CI210" s="34"/>
      <c r="CJ210" s="34"/>
      <c r="CK210" s="34"/>
      <c r="CL210" s="34"/>
      <c r="CM210" s="34"/>
      <c r="CN210" s="34"/>
      <c r="CO210" s="34"/>
      <c r="CP210" s="34"/>
      <c r="CQ210" s="34"/>
      <c r="CR210" s="34"/>
      <c r="CS210" s="34"/>
      <c r="CT210" s="34"/>
      <c r="CU210" s="34"/>
      <c r="CV210" s="34"/>
      <c r="CW210" s="34"/>
      <c r="CX210" s="34"/>
      <c r="CY210" s="34"/>
      <c r="CZ210" s="34"/>
    </row>
    <row r="211" spans="1:104">
      <c r="A211" s="34"/>
      <c r="B211" s="34"/>
      <c r="C211" s="34"/>
      <c r="D211" s="34"/>
      <c r="E211" s="34"/>
      <c r="F211" s="34"/>
      <c r="G211" s="34"/>
      <c r="H211" s="34"/>
      <c r="I211" s="34"/>
      <c r="J211" s="34"/>
      <c r="K211" s="34"/>
      <c r="L211" s="34"/>
      <c r="M211" s="34"/>
      <c r="N211" s="34"/>
      <c r="O211" s="34"/>
      <c r="P211" s="34"/>
      <c r="Q211" s="57"/>
      <c r="R211" s="57"/>
      <c r="S211" s="34"/>
      <c r="T211" s="37"/>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c r="BR211" s="34"/>
      <c r="BS211" s="34"/>
      <c r="BT211" s="34"/>
      <c r="BU211" s="34"/>
      <c r="BV211" s="34"/>
      <c r="BW211" s="34"/>
      <c r="BX211" s="34"/>
      <c r="BY211" s="34"/>
      <c r="BZ211" s="34"/>
      <c r="CA211" s="34"/>
      <c r="CB211" s="34"/>
      <c r="CC211" s="34"/>
      <c r="CD211" s="34"/>
      <c r="CE211" s="34"/>
      <c r="CF211" s="34"/>
      <c r="CG211" s="34"/>
      <c r="CH211" s="34"/>
      <c r="CI211" s="34"/>
      <c r="CJ211" s="34"/>
      <c r="CK211" s="34"/>
      <c r="CL211" s="34"/>
      <c r="CM211" s="34"/>
      <c r="CN211" s="34"/>
      <c r="CO211" s="34"/>
      <c r="CP211" s="34"/>
      <c r="CQ211" s="34"/>
      <c r="CR211" s="34"/>
      <c r="CS211" s="34"/>
      <c r="CT211" s="34"/>
      <c r="CU211" s="34"/>
      <c r="CV211" s="34"/>
      <c r="CW211" s="34"/>
      <c r="CX211" s="34"/>
      <c r="CY211" s="34"/>
      <c r="CZ211" s="34"/>
    </row>
    <row r="212" spans="1:104">
      <c r="A212" s="34"/>
      <c r="B212" s="34"/>
      <c r="C212" s="34"/>
      <c r="D212" s="34"/>
      <c r="E212" s="34"/>
      <c r="F212" s="34"/>
      <c r="G212" s="34"/>
      <c r="H212" s="34"/>
      <c r="I212" s="34"/>
      <c r="J212" s="34"/>
      <c r="K212" s="34"/>
      <c r="L212" s="34"/>
      <c r="M212" s="34"/>
      <c r="N212" s="34"/>
      <c r="O212" s="34"/>
      <c r="P212" s="34"/>
      <c r="Q212" s="57"/>
      <c r="R212" s="57"/>
      <c r="S212" s="34"/>
      <c r="T212" s="37"/>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c r="BR212" s="34"/>
      <c r="BS212" s="34"/>
      <c r="BT212" s="34"/>
      <c r="BU212" s="34"/>
      <c r="BV212" s="34"/>
      <c r="BW212" s="34"/>
      <c r="BX212" s="34"/>
      <c r="BY212" s="34"/>
      <c r="BZ212" s="34"/>
      <c r="CA212" s="34"/>
      <c r="CB212" s="34"/>
      <c r="CC212" s="34"/>
      <c r="CD212" s="34"/>
      <c r="CE212" s="34"/>
      <c r="CF212" s="34"/>
      <c r="CG212" s="34"/>
      <c r="CH212" s="34"/>
      <c r="CI212" s="34"/>
      <c r="CJ212" s="34"/>
      <c r="CK212" s="34"/>
      <c r="CL212" s="34"/>
      <c r="CM212" s="34"/>
      <c r="CN212" s="34"/>
      <c r="CO212" s="34"/>
      <c r="CP212" s="34"/>
      <c r="CQ212" s="34"/>
      <c r="CR212" s="34"/>
      <c r="CS212" s="34"/>
      <c r="CT212" s="34"/>
      <c r="CU212" s="34"/>
      <c r="CV212" s="34"/>
      <c r="CW212" s="34"/>
      <c r="CX212" s="34"/>
      <c r="CY212" s="34"/>
      <c r="CZ212" s="34"/>
    </row>
    <row r="213" spans="1:104">
      <c r="A213" s="34"/>
      <c r="B213" s="34"/>
      <c r="C213" s="34"/>
      <c r="D213" s="34"/>
      <c r="E213" s="34"/>
      <c r="F213" s="34"/>
      <c r="G213" s="34"/>
      <c r="H213" s="34"/>
      <c r="I213" s="34"/>
      <c r="J213" s="34"/>
      <c r="K213" s="34"/>
      <c r="L213" s="34"/>
      <c r="M213" s="34"/>
      <c r="N213" s="34"/>
      <c r="O213" s="34"/>
      <c r="P213" s="34"/>
      <c r="Q213" s="57"/>
      <c r="R213" s="57"/>
      <c r="S213" s="34"/>
      <c r="T213" s="37"/>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row>
    <row r="214" spans="1:104">
      <c r="A214" s="34"/>
      <c r="B214" s="34"/>
      <c r="C214" s="34"/>
      <c r="D214" s="34"/>
      <c r="E214" s="34"/>
      <c r="F214" s="34"/>
      <c r="G214" s="34"/>
      <c r="H214" s="34"/>
      <c r="I214" s="34"/>
      <c r="J214" s="34"/>
      <c r="K214" s="34"/>
      <c r="L214" s="34"/>
      <c r="M214" s="34"/>
      <c r="N214" s="34"/>
      <c r="O214" s="34"/>
      <c r="P214" s="34"/>
      <c r="Q214" s="57"/>
      <c r="R214" s="57"/>
      <c r="S214" s="34"/>
      <c r="T214" s="37"/>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c r="BR214" s="34"/>
      <c r="BS214" s="34"/>
      <c r="BT214" s="34"/>
      <c r="BU214" s="34"/>
      <c r="BV214" s="34"/>
      <c r="BW214" s="34"/>
      <c r="BX214" s="34"/>
      <c r="BY214" s="34"/>
      <c r="BZ214" s="34"/>
      <c r="CA214" s="34"/>
      <c r="CB214" s="34"/>
      <c r="CC214" s="34"/>
      <c r="CD214" s="34"/>
      <c r="CE214" s="34"/>
      <c r="CF214" s="34"/>
      <c r="CG214" s="34"/>
      <c r="CH214" s="34"/>
      <c r="CI214" s="34"/>
      <c r="CJ214" s="34"/>
      <c r="CK214" s="34"/>
      <c r="CL214" s="34"/>
      <c r="CM214" s="34"/>
      <c r="CN214" s="34"/>
      <c r="CO214" s="34"/>
      <c r="CP214" s="34"/>
      <c r="CQ214" s="34"/>
      <c r="CR214" s="34"/>
      <c r="CS214" s="34"/>
      <c r="CT214" s="34"/>
      <c r="CU214" s="34"/>
      <c r="CV214" s="34"/>
      <c r="CW214" s="34"/>
      <c r="CX214" s="34"/>
      <c r="CY214" s="34"/>
      <c r="CZ214" s="34"/>
    </row>
    <row r="215" spans="1:104">
      <c r="A215" s="34"/>
      <c r="B215" s="34"/>
      <c r="C215" s="34"/>
      <c r="D215" s="34"/>
      <c r="E215" s="34"/>
      <c r="F215" s="34"/>
      <c r="G215" s="34"/>
      <c r="H215" s="34"/>
      <c r="I215" s="34"/>
      <c r="J215" s="34"/>
      <c r="K215" s="34"/>
      <c r="L215" s="34"/>
      <c r="M215" s="34"/>
      <c r="N215" s="34"/>
      <c r="O215" s="34"/>
      <c r="P215" s="34"/>
      <c r="Q215" s="57"/>
      <c r="R215" s="57"/>
      <c r="S215" s="34"/>
      <c r="T215" s="37"/>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c r="BR215" s="34"/>
      <c r="BS215" s="34"/>
      <c r="BT215" s="34"/>
      <c r="BU215" s="34"/>
      <c r="BV215" s="34"/>
      <c r="BW215" s="34"/>
      <c r="BX215" s="34"/>
      <c r="BY215" s="34"/>
      <c r="BZ215" s="34"/>
      <c r="CA215" s="34"/>
      <c r="CB215" s="34"/>
      <c r="CC215" s="34"/>
      <c r="CD215" s="34"/>
      <c r="CE215" s="34"/>
      <c r="CF215" s="34"/>
      <c r="CG215" s="34"/>
      <c r="CH215" s="34"/>
      <c r="CI215" s="34"/>
      <c r="CJ215" s="34"/>
      <c r="CK215" s="34"/>
      <c r="CL215" s="34"/>
      <c r="CM215" s="34"/>
      <c r="CN215" s="34"/>
      <c r="CO215" s="34"/>
      <c r="CP215" s="34"/>
      <c r="CQ215" s="34"/>
      <c r="CR215" s="34"/>
      <c r="CS215" s="34"/>
      <c r="CT215" s="34"/>
      <c r="CU215" s="34"/>
      <c r="CV215" s="34"/>
      <c r="CW215" s="34"/>
      <c r="CX215" s="34"/>
      <c r="CY215" s="34"/>
      <c r="CZ215" s="34"/>
    </row>
    <row r="216" spans="1:104">
      <c r="A216" s="34"/>
      <c r="B216" s="34"/>
      <c r="C216" s="34"/>
      <c r="D216" s="34"/>
      <c r="E216" s="34"/>
      <c r="F216" s="34"/>
      <c r="G216" s="34"/>
      <c r="H216" s="34"/>
      <c r="I216" s="34"/>
      <c r="J216" s="34"/>
      <c r="K216" s="34"/>
      <c r="L216" s="34"/>
      <c r="M216" s="34"/>
      <c r="N216" s="34"/>
      <c r="O216" s="34"/>
      <c r="P216" s="34"/>
      <c r="Q216" s="57"/>
      <c r="R216" s="57"/>
      <c r="S216" s="34"/>
      <c r="T216" s="37"/>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c r="BR216" s="34"/>
      <c r="BS216" s="34"/>
      <c r="BT216" s="34"/>
      <c r="BU216" s="34"/>
      <c r="BV216" s="34"/>
      <c r="BW216" s="34"/>
      <c r="BX216" s="34"/>
      <c r="BY216" s="34"/>
      <c r="BZ216" s="34"/>
      <c r="CA216" s="34"/>
      <c r="CB216" s="34"/>
      <c r="CC216" s="34"/>
      <c r="CD216" s="34"/>
      <c r="CE216" s="34"/>
      <c r="CF216" s="34"/>
      <c r="CG216" s="34"/>
      <c r="CH216" s="34"/>
      <c r="CI216" s="34"/>
      <c r="CJ216" s="34"/>
      <c r="CK216" s="34"/>
      <c r="CL216" s="34"/>
      <c r="CM216" s="34"/>
      <c r="CN216" s="34"/>
      <c r="CO216" s="34"/>
      <c r="CP216" s="34"/>
      <c r="CQ216" s="34"/>
      <c r="CR216" s="34"/>
      <c r="CS216" s="34"/>
      <c r="CT216" s="34"/>
      <c r="CU216" s="34"/>
      <c r="CV216" s="34"/>
      <c r="CW216" s="34"/>
      <c r="CX216" s="34"/>
      <c r="CY216" s="34"/>
      <c r="CZ216" s="34"/>
    </row>
    <row r="217" spans="1:104">
      <c r="A217" s="34"/>
      <c r="B217" s="34"/>
      <c r="C217" s="34"/>
      <c r="D217" s="34"/>
      <c r="E217" s="34"/>
      <c r="F217" s="34"/>
      <c r="G217" s="34"/>
      <c r="H217" s="34"/>
      <c r="I217" s="34"/>
      <c r="J217" s="34"/>
      <c r="K217" s="34"/>
      <c r="L217" s="34"/>
      <c r="M217" s="34"/>
      <c r="N217" s="34"/>
      <c r="O217" s="34"/>
      <c r="P217" s="34"/>
      <c r="Q217" s="57"/>
      <c r="R217" s="57"/>
      <c r="S217" s="34"/>
      <c r="T217" s="37"/>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R217" s="34"/>
      <c r="BS217" s="34"/>
      <c r="BT217" s="34"/>
      <c r="BU217" s="34"/>
      <c r="BV217" s="34"/>
      <c r="BW217" s="34"/>
      <c r="BX217" s="34"/>
      <c r="BY217" s="34"/>
      <c r="BZ217" s="34"/>
      <c r="CA217" s="34"/>
      <c r="CB217" s="34"/>
      <c r="CC217" s="34"/>
      <c r="CD217" s="34"/>
      <c r="CE217" s="34"/>
      <c r="CF217" s="34"/>
      <c r="CG217" s="34"/>
      <c r="CH217" s="34"/>
      <c r="CI217" s="34"/>
      <c r="CJ217" s="34"/>
      <c r="CK217" s="34"/>
      <c r="CL217" s="34"/>
      <c r="CM217" s="34"/>
      <c r="CN217" s="34"/>
      <c r="CO217" s="34"/>
      <c r="CP217" s="34"/>
      <c r="CQ217" s="34"/>
      <c r="CR217" s="34"/>
      <c r="CS217" s="34"/>
      <c r="CT217" s="34"/>
      <c r="CU217" s="34"/>
      <c r="CV217" s="34"/>
      <c r="CW217" s="34"/>
      <c r="CX217" s="34"/>
      <c r="CY217" s="34"/>
      <c r="CZ217" s="34"/>
    </row>
    <row r="218" spans="1:104">
      <c r="A218" s="34"/>
      <c r="B218" s="34"/>
      <c r="C218" s="34"/>
      <c r="D218" s="34"/>
      <c r="E218" s="34"/>
      <c r="F218" s="34"/>
      <c r="G218" s="34"/>
      <c r="H218" s="34"/>
      <c r="I218" s="34"/>
      <c r="J218" s="34"/>
      <c r="K218" s="34"/>
      <c r="L218" s="34"/>
      <c r="M218" s="34"/>
      <c r="N218" s="34"/>
      <c r="O218" s="34"/>
      <c r="P218" s="34"/>
      <c r="Q218" s="57"/>
      <c r="R218" s="57"/>
      <c r="S218" s="34"/>
      <c r="T218" s="37"/>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c r="BR218" s="34"/>
      <c r="BS218" s="34"/>
      <c r="BT218" s="34"/>
      <c r="BU218" s="34"/>
      <c r="BV218" s="34"/>
      <c r="BW218" s="34"/>
      <c r="BX218" s="34"/>
      <c r="BY218" s="34"/>
      <c r="BZ218" s="34"/>
      <c r="CA218" s="34"/>
      <c r="CB218" s="34"/>
      <c r="CC218" s="34"/>
      <c r="CD218" s="34"/>
      <c r="CE218" s="34"/>
      <c r="CF218" s="34"/>
      <c r="CG218" s="34"/>
      <c r="CH218" s="34"/>
      <c r="CI218" s="34"/>
      <c r="CJ218" s="34"/>
      <c r="CK218" s="34"/>
      <c r="CL218" s="34"/>
      <c r="CM218" s="34"/>
      <c r="CN218" s="34"/>
      <c r="CO218" s="34"/>
      <c r="CP218" s="34"/>
      <c r="CQ218" s="34"/>
      <c r="CR218" s="34"/>
      <c r="CS218" s="34"/>
      <c r="CT218" s="34"/>
      <c r="CU218" s="34"/>
      <c r="CV218" s="34"/>
      <c r="CW218" s="34"/>
      <c r="CX218" s="34"/>
      <c r="CY218" s="34"/>
      <c r="CZ218" s="34"/>
    </row>
    <row r="219" spans="1:104">
      <c r="A219" s="34"/>
      <c r="B219" s="34"/>
      <c r="C219" s="34"/>
      <c r="D219" s="34"/>
      <c r="E219" s="34"/>
      <c r="F219" s="34"/>
      <c r="G219" s="34"/>
      <c r="H219" s="34"/>
      <c r="I219" s="34"/>
      <c r="J219" s="34"/>
      <c r="K219" s="34"/>
      <c r="L219" s="34"/>
      <c r="M219" s="34"/>
      <c r="N219" s="34"/>
      <c r="O219" s="34"/>
      <c r="P219" s="34"/>
      <c r="Q219" s="57"/>
      <c r="R219" s="57"/>
      <c r="S219" s="34"/>
      <c r="T219" s="37"/>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c r="BR219" s="34"/>
      <c r="BS219" s="34"/>
      <c r="BT219" s="34"/>
      <c r="BU219" s="34"/>
      <c r="BV219" s="34"/>
      <c r="BW219" s="34"/>
      <c r="BX219" s="34"/>
      <c r="BY219" s="34"/>
      <c r="BZ219" s="34"/>
      <c r="CA219" s="34"/>
      <c r="CB219" s="34"/>
      <c r="CC219" s="34"/>
      <c r="CD219" s="34"/>
      <c r="CE219" s="34"/>
      <c r="CF219" s="34"/>
      <c r="CG219" s="34"/>
      <c r="CH219" s="34"/>
      <c r="CI219" s="34"/>
      <c r="CJ219" s="34"/>
      <c r="CK219" s="34"/>
      <c r="CL219" s="34"/>
      <c r="CM219" s="34"/>
      <c r="CN219" s="34"/>
      <c r="CO219" s="34"/>
      <c r="CP219" s="34"/>
      <c r="CQ219" s="34"/>
      <c r="CR219" s="34"/>
      <c r="CS219" s="34"/>
      <c r="CT219" s="34"/>
      <c r="CU219" s="34"/>
      <c r="CV219" s="34"/>
      <c r="CW219" s="34"/>
      <c r="CX219" s="34"/>
      <c r="CY219" s="34"/>
      <c r="CZ219" s="34"/>
    </row>
    <row r="220" spans="1:104">
      <c r="A220" s="34"/>
      <c r="B220" s="34"/>
      <c r="C220" s="34"/>
      <c r="D220" s="34"/>
      <c r="E220" s="34"/>
      <c r="F220" s="34"/>
      <c r="G220" s="34"/>
      <c r="H220" s="34"/>
      <c r="I220" s="34"/>
      <c r="J220" s="34"/>
      <c r="K220" s="34"/>
      <c r="L220" s="34"/>
      <c r="M220" s="34"/>
      <c r="N220" s="34"/>
      <c r="O220" s="34"/>
      <c r="P220" s="34"/>
      <c r="Q220" s="57"/>
      <c r="R220" s="57"/>
      <c r="S220" s="34"/>
      <c r="T220" s="37"/>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c r="BR220" s="34"/>
      <c r="BS220" s="34"/>
      <c r="BT220" s="34"/>
      <c r="BU220" s="34"/>
      <c r="BV220" s="34"/>
      <c r="BW220" s="34"/>
      <c r="BX220" s="34"/>
      <c r="BY220" s="34"/>
      <c r="BZ220" s="34"/>
      <c r="CA220" s="34"/>
      <c r="CB220" s="34"/>
      <c r="CC220" s="34"/>
      <c r="CD220" s="34"/>
      <c r="CE220" s="34"/>
      <c r="CF220" s="34"/>
      <c r="CG220" s="34"/>
      <c r="CH220" s="34"/>
      <c r="CI220" s="34"/>
      <c r="CJ220" s="34"/>
      <c r="CK220" s="34"/>
      <c r="CL220" s="34"/>
      <c r="CM220" s="34"/>
      <c r="CN220" s="34"/>
      <c r="CO220" s="34"/>
      <c r="CP220" s="34"/>
      <c r="CQ220" s="34"/>
      <c r="CR220" s="34"/>
      <c r="CS220" s="34"/>
      <c r="CT220" s="34"/>
      <c r="CU220" s="34"/>
      <c r="CV220" s="34"/>
      <c r="CW220" s="34"/>
      <c r="CX220" s="34"/>
      <c r="CY220" s="34"/>
      <c r="CZ220" s="34"/>
    </row>
    <row r="221" spans="1:104">
      <c r="A221" s="34"/>
      <c r="B221" s="34"/>
      <c r="C221" s="34"/>
      <c r="D221" s="34"/>
      <c r="E221" s="34"/>
      <c r="F221" s="34"/>
      <c r="G221" s="34"/>
      <c r="H221" s="34"/>
      <c r="I221" s="34"/>
      <c r="J221" s="34"/>
      <c r="K221" s="34"/>
      <c r="L221" s="34"/>
      <c r="M221" s="34"/>
      <c r="N221" s="34"/>
      <c r="O221" s="34"/>
      <c r="P221" s="34"/>
      <c r="Q221" s="57"/>
      <c r="R221" s="57"/>
      <c r="S221" s="34"/>
      <c r="T221" s="37"/>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c r="BR221" s="34"/>
      <c r="BS221" s="34"/>
      <c r="BT221" s="34"/>
      <c r="BU221" s="34"/>
      <c r="BV221" s="34"/>
      <c r="BW221" s="34"/>
      <c r="BX221" s="34"/>
      <c r="BY221" s="34"/>
      <c r="BZ221" s="34"/>
      <c r="CA221" s="34"/>
      <c r="CB221" s="34"/>
      <c r="CC221" s="34"/>
      <c r="CD221" s="34"/>
      <c r="CE221" s="34"/>
      <c r="CF221" s="34"/>
      <c r="CG221" s="34"/>
      <c r="CH221" s="34"/>
      <c r="CI221" s="34"/>
      <c r="CJ221" s="34"/>
      <c r="CK221" s="34"/>
      <c r="CL221" s="34"/>
      <c r="CM221" s="34"/>
      <c r="CN221" s="34"/>
      <c r="CO221" s="34"/>
      <c r="CP221" s="34"/>
      <c r="CQ221" s="34"/>
      <c r="CR221" s="34"/>
      <c r="CS221" s="34"/>
      <c r="CT221" s="34"/>
      <c r="CU221" s="34"/>
      <c r="CV221" s="34"/>
      <c r="CW221" s="34"/>
      <c r="CX221" s="34"/>
      <c r="CY221" s="34"/>
      <c r="CZ221" s="34"/>
    </row>
    <row r="222" spans="1:104">
      <c r="A222" s="34"/>
      <c r="B222" s="34"/>
      <c r="C222" s="34"/>
      <c r="D222" s="34"/>
      <c r="E222" s="34"/>
      <c r="F222" s="34"/>
      <c r="G222" s="34"/>
      <c r="H222" s="34"/>
      <c r="I222" s="34"/>
      <c r="J222" s="34"/>
      <c r="K222" s="34"/>
      <c r="L222" s="34"/>
      <c r="M222" s="34"/>
      <c r="N222" s="34"/>
      <c r="O222" s="34"/>
      <c r="P222" s="34"/>
      <c r="Q222" s="57"/>
      <c r="R222" s="57"/>
      <c r="S222" s="34"/>
      <c r="T222" s="37"/>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c r="BR222" s="34"/>
      <c r="BS222" s="34"/>
      <c r="BT222" s="34"/>
      <c r="BU222" s="34"/>
      <c r="BV222" s="34"/>
      <c r="BW222" s="34"/>
      <c r="BX222" s="34"/>
      <c r="BY222" s="34"/>
      <c r="BZ222" s="34"/>
      <c r="CA222" s="34"/>
      <c r="CB222" s="34"/>
      <c r="CC222" s="34"/>
      <c r="CD222" s="34"/>
      <c r="CE222" s="34"/>
      <c r="CF222" s="34"/>
      <c r="CG222" s="34"/>
      <c r="CH222" s="34"/>
      <c r="CI222" s="34"/>
      <c r="CJ222" s="34"/>
      <c r="CK222" s="34"/>
      <c r="CL222" s="34"/>
      <c r="CM222" s="34"/>
      <c r="CN222" s="34"/>
      <c r="CO222" s="34"/>
      <c r="CP222" s="34"/>
      <c r="CQ222" s="34"/>
      <c r="CR222" s="34"/>
      <c r="CS222" s="34"/>
      <c r="CT222" s="34"/>
      <c r="CU222" s="34"/>
      <c r="CV222" s="34"/>
      <c r="CW222" s="34"/>
      <c r="CX222" s="34"/>
      <c r="CY222" s="34"/>
      <c r="CZ222" s="34"/>
    </row>
    <row r="223" spans="1:104">
      <c r="A223" s="34"/>
      <c r="B223" s="34"/>
      <c r="C223" s="34"/>
      <c r="D223" s="34"/>
      <c r="E223" s="34"/>
      <c r="F223" s="34"/>
      <c r="G223" s="34"/>
      <c r="H223" s="34"/>
      <c r="I223" s="34"/>
      <c r="J223" s="34"/>
      <c r="K223" s="34"/>
      <c r="L223" s="34"/>
      <c r="M223" s="34"/>
      <c r="N223" s="34"/>
      <c r="O223" s="34"/>
      <c r="P223" s="34"/>
      <c r="Q223" s="57"/>
      <c r="R223" s="57"/>
      <c r="S223" s="34"/>
      <c r="T223" s="37"/>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R223" s="34"/>
      <c r="BS223" s="34"/>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row>
    <row r="224" spans="1:104">
      <c r="A224" s="34"/>
      <c r="B224" s="34"/>
      <c r="C224" s="34"/>
      <c r="D224" s="34"/>
      <c r="E224" s="34"/>
      <c r="F224" s="34"/>
      <c r="G224" s="34"/>
      <c r="H224" s="34"/>
      <c r="I224" s="34"/>
      <c r="J224" s="34"/>
      <c r="K224" s="34"/>
      <c r="L224" s="34"/>
      <c r="M224" s="34"/>
      <c r="N224" s="34"/>
      <c r="O224" s="34"/>
      <c r="P224" s="34"/>
      <c r="Q224" s="57"/>
      <c r="R224" s="57"/>
      <c r="S224" s="34"/>
      <c r="T224" s="37"/>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R224" s="34"/>
      <c r="BS224" s="34"/>
      <c r="BT224" s="34"/>
      <c r="BU224" s="34"/>
      <c r="BV224" s="34"/>
      <c r="BW224" s="34"/>
      <c r="BX224" s="34"/>
      <c r="BY224" s="34"/>
      <c r="BZ224" s="34"/>
      <c r="CA224" s="34"/>
      <c r="CB224" s="34"/>
      <c r="CC224" s="34"/>
      <c r="CD224" s="34"/>
      <c r="CE224" s="34"/>
      <c r="CF224" s="34"/>
      <c r="CG224" s="34"/>
      <c r="CH224" s="34"/>
      <c r="CI224" s="34"/>
      <c r="CJ224" s="34"/>
      <c r="CK224" s="34"/>
      <c r="CL224" s="34"/>
      <c r="CM224" s="34"/>
      <c r="CN224" s="34"/>
      <c r="CO224" s="34"/>
      <c r="CP224" s="34"/>
      <c r="CQ224" s="34"/>
      <c r="CR224" s="34"/>
      <c r="CS224" s="34"/>
      <c r="CT224" s="34"/>
      <c r="CU224" s="34"/>
      <c r="CV224" s="34"/>
      <c r="CW224" s="34"/>
      <c r="CX224" s="34"/>
      <c r="CY224" s="34"/>
      <c r="CZ224" s="34"/>
    </row>
    <row r="225" spans="1:104">
      <c r="A225" s="34"/>
      <c r="B225" s="34"/>
      <c r="C225" s="34"/>
      <c r="D225" s="34"/>
      <c r="E225" s="34"/>
      <c r="F225" s="34"/>
      <c r="G225" s="34"/>
      <c r="H225" s="34"/>
      <c r="I225" s="34"/>
      <c r="J225" s="34"/>
      <c r="K225" s="34"/>
      <c r="L225" s="34"/>
      <c r="M225" s="34"/>
      <c r="N225" s="34"/>
      <c r="O225" s="34"/>
      <c r="P225" s="34"/>
      <c r="Q225" s="57"/>
      <c r="R225" s="57"/>
      <c r="S225" s="34"/>
      <c r="T225" s="37"/>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34"/>
      <c r="CN225" s="34"/>
      <c r="CO225" s="34"/>
      <c r="CP225" s="34"/>
      <c r="CQ225" s="34"/>
      <c r="CR225" s="34"/>
      <c r="CS225" s="34"/>
      <c r="CT225" s="34"/>
      <c r="CU225" s="34"/>
      <c r="CV225" s="34"/>
      <c r="CW225" s="34"/>
      <c r="CX225" s="34"/>
      <c r="CY225" s="34"/>
      <c r="CZ225" s="34"/>
    </row>
    <row r="226" spans="1:104">
      <c r="A226" s="34"/>
      <c r="B226" s="34"/>
      <c r="C226" s="34"/>
      <c r="D226" s="34"/>
      <c r="E226" s="34"/>
      <c r="F226" s="34"/>
      <c r="G226" s="34"/>
      <c r="H226" s="34"/>
      <c r="I226" s="34"/>
      <c r="J226" s="34"/>
      <c r="K226" s="34"/>
      <c r="L226" s="34"/>
      <c r="M226" s="34"/>
      <c r="N226" s="34"/>
      <c r="O226" s="34"/>
      <c r="P226" s="34"/>
      <c r="Q226" s="57"/>
      <c r="R226" s="57"/>
      <c r="S226" s="34"/>
      <c r="T226" s="37"/>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c r="BR226" s="34"/>
      <c r="BS226" s="34"/>
      <c r="BT226" s="34"/>
      <c r="BU226" s="34"/>
      <c r="BV226" s="34"/>
      <c r="BW226" s="34"/>
      <c r="BX226" s="34"/>
      <c r="BY226" s="34"/>
      <c r="BZ226" s="34"/>
      <c r="CA226" s="34"/>
      <c r="CB226" s="34"/>
      <c r="CC226" s="34"/>
      <c r="CD226" s="34"/>
      <c r="CE226" s="34"/>
      <c r="CF226" s="34"/>
      <c r="CG226" s="34"/>
      <c r="CH226" s="34"/>
      <c r="CI226" s="34"/>
      <c r="CJ226" s="34"/>
      <c r="CK226" s="34"/>
      <c r="CL226" s="34"/>
      <c r="CM226" s="34"/>
      <c r="CN226" s="34"/>
      <c r="CO226" s="34"/>
      <c r="CP226" s="34"/>
      <c r="CQ226" s="34"/>
      <c r="CR226" s="34"/>
      <c r="CS226" s="34"/>
      <c r="CT226" s="34"/>
      <c r="CU226" s="34"/>
      <c r="CV226" s="34"/>
      <c r="CW226" s="34"/>
      <c r="CX226" s="34"/>
      <c r="CY226" s="34"/>
      <c r="CZ226" s="34"/>
    </row>
    <row r="227" spans="1:104">
      <c r="A227" s="34"/>
      <c r="B227" s="34"/>
      <c r="C227" s="34"/>
      <c r="D227" s="34"/>
      <c r="E227" s="34"/>
      <c r="F227" s="34"/>
      <c r="G227" s="34"/>
      <c r="H227" s="34"/>
      <c r="I227" s="34"/>
      <c r="J227" s="34"/>
      <c r="K227" s="34"/>
      <c r="L227" s="34"/>
      <c r="M227" s="34"/>
      <c r="N227" s="34"/>
      <c r="O227" s="34"/>
      <c r="P227" s="34"/>
      <c r="Q227" s="57"/>
      <c r="R227" s="57"/>
      <c r="S227" s="34"/>
      <c r="T227" s="37"/>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row>
    <row r="228" spans="1:104">
      <c r="A228" s="34"/>
      <c r="B228" s="34"/>
      <c r="C228" s="34"/>
      <c r="D228" s="34"/>
      <c r="E228" s="34"/>
      <c r="F228" s="34"/>
      <c r="G228" s="34"/>
      <c r="H228" s="34"/>
      <c r="I228" s="34"/>
      <c r="J228" s="34"/>
      <c r="K228" s="34"/>
      <c r="L228" s="34"/>
      <c r="M228" s="34"/>
      <c r="N228" s="34"/>
      <c r="O228" s="34"/>
      <c r="P228" s="34"/>
      <c r="Q228" s="57"/>
      <c r="R228" s="57"/>
      <c r="S228" s="34"/>
      <c r="T228" s="37"/>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row>
    <row r="229" spans="1:104">
      <c r="A229" s="34"/>
      <c r="B229" s="34"/>
      <c r="C229" s="34"/>
      <c r="D229" s="34"/>
      <c r="E229" s="34"/>
      <c r="F229" s="34"/>
      <c r="G229" s="34"/>
      <c r="H229" s="34"/>
      <c r="I229" s="34"/>
      <c r="J229" s="34"/>
      <c r="K229" s="34"/>
      <c r="L229" s="34"/>
      <c r="M229" s="34"/>
      <c r="N229" s="34"/>
      <c r="O229" s="34"/>
      <c r="P229" s="34"/>
      <c r="Q229" s="57"/>
      <c r="R229" s="57"/>
      <c r="S229" s="34"/>
      <c r="T229" s="37"/>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c r="BR229" s="34"/>
      <c r="BS229" s="34"/>
      <c r="BT229" s="34"/>
      <c r="BU229" s="34"/>
      <c r="BV229" s="34"/>
      <c r="BW229" s="34"/>
      <c r="BX229" s="34"/>
      <c r="BY229" s="34"/>
      <c r="BZ229" s="34"/>
      <c r="CA229" s="34"/>
      <c r="CB229" s="34"/>
      <c r="CC229" s="34"/>
      <c r="CD229" s="34"/>
      <c r="CE229" s="34"/>
      <c r="CF229" s="34"/>
      <c r="CG229" s="34"/>
      <c r="CH229" s="34"/>
      <c r="CI229" s="34"/>
      <c r="CJ229" s="34"/>
      <c r="CK229" s="34"/>
      <c r="CL229" s="34"/>
      <c r="CM229" s="34"/>
      <c r="CN229" s="34"/>
      <c r="CO229" s="34"/>
      <c r="CP229" s="34"/>
      <c r="CQ229" s="34"/>
      <c r="CR229" s="34"/>
      <c r="CS229" s="34"/>
      <c r="CT229" s="34"/>
      <c r="CU229" s="34"/>
      <c r="CV229" s="34"/>
      <c r="CW229" s="34"/>
      <c r="CX229" s="34"/>
      <c r="CY229" s="34"/>
      <c r="CZ229" s="34"/>
    </row>
    <row r="230" spans="1:104">
      <c r="A230" s="34"/>
      <c r="B230" s="34"/>
      <c r="C230" s="34"/>
      <c r="D230" s="34"/>
      <c r="E230" s="34"/>
      <c r="F230" s="34"/>
      <c r="G230" s="34"/>
      <c r="H230" s="34"/>
      <c r="I230" s="34"/>
      <c r="J230" s="34"/>
      <c r="K230" s="34"/>
      <c r="L230" s="34"/>
      <c r="M230" s="34"/>
      <c r="N230" s="34"/>
      <c r="O230" s="34"/>
      <c r="P230" s="34"/>
      <c r="Q230" s="57"/>
      <c r="R230" s="57"/>
      <c r="S230" s="34"/>
      <c r="T230" s="37"/>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c r="BR230" s="34"/>
      <c r="BS230" s="34"/>
      <c r="BT230" s="34"/>
      <c r="BU230" s="34"/>
      <c r="BV230" s="34"/>
      <c r="BW230" s="34"/>
      <c r="BX230" s="34"/>
      <c r="BY230" s="34"/>
      <c r="BZ230" s="34"/>
      <c r="CA230" s="34"/>
      <c r="CB230" s="34"/>
      <c r="CC230" s="34"/>
      <c r="CD230" s="34"/>
      <c r="CE230" s="34"/>
      <c r="CF230" s="34"/>
      <c r="CG230" s="34"/>
      <c r="CH230" s="34"/>
      <c r="CI230" s="34"/>
      <c r="CJ230" s="34"/>
      <c r="CK230" s="34"/>
      <c r="CL230" s="34"/>
      <c r="CM230" s="34"/>
      <c r="CN230" s="34"/>
      <c r="CO230" s="34"/>
      <c r="CP230" s="34"/>
      <c r="CQ230" s="34"/>
      <c r="CR230" s="34"/>
      <c r="CS230" s="34"/>
      <c r="CT230" s="34"/>
      <c r="CU230" s="34"/>
      <c r="CV230" s="34"/>
      <c r="CW230" s="34"/>
      <c r="CX230" s="34"/>
      <c r="CY230" s="34"/>
      <c r="CZ230" s="34"/>
    </row>
    <row r="231" spans="1:104">
      <c r="A231" s="34"/>
      <c r="B231" s="34"/>
      <c r="C231" s="34"/>
      <c r="D231" s="34"/>
      <c r="E231" s="34"/>
      <c r="F231" s="34"/>
      <c r="G231" s="34"/>
      <c r="H231" s="34"/>
      <c r="I231" s="34"/>
      <c r="J231" s="34"/>
      <c r="K231" s="34"/>
      <c r="L231" s="34"/>
      <c r="M231" s="34"/>
      <c r="N231" s="34"/>
      <c r="O231" s="34"/>
      <c r="P231" s="34"/>
      <c r="Q231" s="57"/>
      <c r="R231" s="57"/>
      <c r="S231" s="34"/>
      <c r="T231" s="37"/>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c r="BR231" s="34"/>
      <c r="BS231" s="34"/>
      <c r="BT231" s="34"/>
      <c r="BU231" s="34"/>
      <c r="BV231" s="34"/>
      <c r="BW231" s="34"/>
      <c r="BX231" s="34"/>
      <c r="BY231" s="34"/>
      <c r="BZ231" s="34"/>
      <c r="CA231" s="34"/>
      <c r="CB231" s="34"/>
      <c r="CC231" s="34"/>
      <c r="CD231" s="34"/>
      <c r="CE231" s="34"/>
      <c r="CF231" s="34"/>
      <c r="CG231" s="34"/>
      <c r="CH231" s="34"/>
      <c r="CI231" s="34"/>
      <c r="CJ231" s="34"/>
      <c r="CK231" s="34"/>
      <c r="CL231" s="34"/>
      <c r="CM231" s="34"/>
      <c r="CN231" s="34"/>
      <c r="CO231" s="34"/>
      <c r="CP231" s="34"/>
      <c r="CQ231" s="34"/>
      <c r="CR231" s="34"/>
      <c r="CS231" s="34"/>
      <c r="CT231" s="34"/>
      <c r="CU231" s="34"/>
      <c r="CV231" s="34"/>
      <c r="CW231" s="34"/>
      <c r="CX231" s="34"/>
      <c r="CY231" s="34"/>
      <c r="CZ231" s="34"/>
    </row>
    <row r="232" spans="1:104">
      <c r="A232" s="34"/>
      <c r="B232" s="34"/>
      <c r="C232" s="34"/>
      <c r="D232" s="34"/>
      <c r="E232" s="34"/>
      <c r="F232" s="34"/>
      <c r="G232" s="34"/>
      <c r="H232" s="34"/>
      <c r="I232" s="34"/>
      <c r="J232" s="34"/>
      <c r="K232" s="34"/>
      <c r="L232" s="34"/>
      <c r="M232" s="34"/>
      <c r="N232" s="34"/>
      <c r="O232" s="34"/>
      <c r="P232" s="34"/>
      <c r="Q232" s="57"/>
      <c r="R232" s="57"/>
      <c r="S232" s="34"/>
      <c r="T232" s="37"/>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c r="BR232" s="34"/>
      <c r="BS232" s="34"/>
      <c r="BT232" s="34"/>
      <c r="BU232" s="34"/>
      <c r="BV232" s="34"/>
      <c r="BW232" s="34"/>
      <c r="BX232" s="34"/>
      <c r="BY232" s="34"/>
      <c r="BZ232" s="34"/>
      <c r="CA232" s="34"/>
      <c r="CB232" s="34"/>
      <c r="CC232" s="34"/>
      <c r="CD232" s="34"/>
      <c r="CE232" s="34"/>
      <c r="CF232" s="34"/>
      <c r="CG232" s="34"/>
      <c r="CH232" s="34"/>
      <c r="CI232" s="34"/>
      <c r="CJ232" s="34"/>
      <c r="CK232" s="34"/>
      <c r="CL232" s="34"/>
      <c r="CM232" s="34"/>
      <c r="CN232" s="34"/>
      <c r="CO232" s="34"/>
      <c r="CP232" s="34"/>
      <c r="CQ232" s="34"/>
      <c r="CR232" s="34"/>
      <c r="CS232" s="34"/>
      <c r="CT232" s="34"/>
      <c r="CU232" s="34"/>
      <c r="CV232" s="34"/>
      <c r="CW232" s="34"/>
      <c r="CX232" s="34"/>
      <c r="CY232" s="34"/>
      <c r="CZ232" s="34"/>
    </row>
    <row r="233" spans="1:104">
      <c r="A233" s="34"/>
      <c r="B233" s="34"/>
      <c r="C233" s="34"/>
      <c r="D233" s="34"/>
      <c r="E233" s="34"/>
      <c r="F233" s="34"/>
      <c r="G233" s="34"/>
      <c r="H233" s="34"/>
      <c r="I233" s="34"/>
      <c r="J233" s="34"/>
      <c r="K233" s="34"/>
      <c r="L233" s="34"/>
      <c r="M233" s="34"/>
      <c r="N233" s="34"/>
      <c r="O233" s="34"/>
      <c r="P233" s="34"/>
      <c r="Q233" s="57"/>
      <c r="R233" s="57"/>
      <c r="S233" s="34"/>
      <c r="T233" s="37"/>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A233" s="34"/>
      <c r="BB233" s="34"/>
      <c r="BC233" s="34"/>
      <c r="BD233" s="34"/>
      <c r="BE233" s="34"/>
      <c r="BF233" s="34"/>
      <c r="BR233" s="34"/>
      <c r="BS233" s="34"/>
      <c r="BT233" s="34"/>
      <c r="BU233" s="34"/>
      <c r="BV233" s="34"/>
      <c r="BW233" s="34"/>
      <c r="BX233" s="34"/>
      <c r="BY233" s="34"/>
      <c r="BZ233" s="34"/>
      <c r="CA233" s="34"/>
      <c r="CB233" s="34"/>
      <c r="CC233" s="34"/>
      <c r="CD233" s="34"/>
      <c r="CE233" s="34"/>
      <c r="CF233" s="34"/>
      <c r="CG233" s="34"/>
      <c r="CH233" s="34"/>
      <c r="CI233" s="34"/>
      <c r="CJ233" s="34"/>
      <c r="CK233" s="34"/>
      <c r="CL233" s="34"/>
      <c r="CM233" s="34"/>
      <c r="CN233" s="34"/>
      <c r="CO233" s="34"/>
      <c r="CP233" s="34"/>
      <c r="CQ233" s="34"/>
      <c r="CR233" s="34"/>
      <c r="CS233" s="34"/>
      <c r="CT233" s="34"/>
      <c r="CU233" s="34"/>
      <c r="CV233" s="34"/>
      <c r="CW233" s="34"/>
      <c r="CX233" s="34"/>
      <c r="CY233" s="34"/>
      <c r="CZ233" s="34"/>
    </row>
    <row r="234" spans="1:104">
      <c r="A234" s="34"/>
      <c r="B234" s="34"/>
      <c r="C234" s="34"/>
      <c r="D234" s="34"/>
      <c r="E234" s="34"/>
      <c r="F234" s="34"/>
      <c r="G234" s="34"/>
      <c r="H234" s="34"/>
      <c r="I234" s="34"/>
      <c r="J234" s="34"/>
      <c r="K234" s="34"/>
      <c r="L234" s="34"/>
      <c r="M234" s="34"/>
      <c r="N234" s="34"/>
      <c r="O234" s="34"/>
      <c r="P234" s="34"/>
      <c r="Q234" s="57"/>
      <c r="R234" s="57"/>
      <c r="S234" s="34"/>
      <c r="T234" s="37"/>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c r="BR234" s="34"/>
      <c r="BS234" s="34"/>
      <c r="BT234" s="34"/>
      <c r="BU234" s="34"/>
      <c r="BV234" s="34"/>
      <c r="BW234" s="34"/>
      <c r="BX234" s="34"/>
      <c r="BY234" s="34"/>
      <c r="BZ234" s="34"/>
      <c r="CA234" s="34"/>
      <c r="CB234" s="34"/>
      <c r="CC234" s="34"/>
      <c r="CD234" s="34"/>
      <c r="CE234" s="34"/>
      <c r="CF234" s="34"/>
      <c r="CG234" s="34"/>
      <c r="CH234" s="34"/>
      <c r="CI234" s="34"/>
      <c r="CJ234" s="34"/>
      <c r="CK234" s="34"/>
      <c r="CL234" s="34"/>
      <c r="CM234" s="34"/>
      <c r="CN234" s="34"/>
      <c r="CO234" s="34"/>
      <c r="CP234" s="34"/>
      <c r="CQ234" s="34"/>
      <c r="CR234" s="34"/>
      <c r="CS234" s="34"/>
      <c r="CT234" s="34"/>
      <c r="CU234" s="34"/>
      <c r="CV234" s="34"/>
      <c r="CW234" s="34"/>
      <c r="CX234" s="34"/>
      <c r="CY234" s="34"/>
      <c r="CZ234" s="34"/>
    </row>
    <row r="235" spans="1:104">
      <c r="A235" s="34"/>
      <c r="B235" s="34"/>
      <c r="C235" s="34"/>
      <c r="D235" s="34"/>
      <c r="E235" s="34"/>
      <c r="F235" s="34"/>
      <c r="G235" s="34"/>
      <c r="H235" s="34"/>
      <c r="I235" s="34"/>
      <c r="J235" s="34"/>
      <c r="K235" s="34"/>
      <c r="L235" s="34"/>
      <c r="M235" s="34"/>
      <c r="N235" s="34"/>
      <c r="O235" s="34"/>
      <c r="P235" s="34"/>
      <c r="Q235" s="57"/>
      <c r="R235" s="57"/>
      <c r="S235" s="34"/>
      <c r="T235" s="37"/>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c r="BR235" s="34"/>
      <c r="BS235" s="34"/>
      <c r="BT235" s="34"/>
      <c r="BU235" s="34"/>
      <c r="BV235" s="34"/>
      <c r="BW235" s="34"/>
      <c r="BX235" s="34"/>
      <c r="BY235" s="34"/>
      <c r="BZ235" s="34"/>
      <c r="CA235" s="34"/>
      <c r="CB235" s="34"/>
      <c r="CC235" s="34"/>
      <c r="CD235" s="34"/>
      <c r="CE235" s="34"/>
      <c r="CF235" s="34"/>
      <c r="CG235" s="34"/>
      <c r="CH235" s="34"/>
      <c r="CI235" s="34"/>
      <c r="CJ235" s="34"/>
      <c r="CK235" s="34"/>
      <c r="CL235" s="34"/>
      <c r="CM235" s="34"/>
      <c r="CN235" s="34"/>
      <c r="CO235" s="34"/>
      <c r="CP235" s="34"/>
      <c r="CQ235" s="34"/>
      <c r="CR235" s="34"/>
      <c r="CS235" s="34"/>
      <c r="CT235" s="34"/>
      <c r="CU235" s="34"/>
      <c r="CV235" s="34"/>
      <c r="CW235" s="34"/>
      <c r="CX235" s="34"/>
      <c r="CY235" s="34"/>
      <c r="CZ235" s="34"/>
    </row>
    <row r="236" spans="1:104">
      <c r="A236" s="34"/>
      <c r="B236" s="34"/>
      <c r="C236" s="34"/>
      <c r="D236" s="34"/>
      <c r="E236" s="34"/>
      <c r="F236" s="34"/>
      <c r="G236" s="34"/>
      <c r="H236" s="34"/>
      <c r="I236" s="34"/>
      <c r="J236" s="34"/>
      <c r="K236" s="34"/>
      <c r="L236" s="34"/>
      <c r="M236" s="34"/>
      <c r="N236" s="34"/>
      <c r="O236" s="34"/>
      <c r="P236" s="34"/>
      <c r="Q236" s="57"/>
      <c r="R236" s="57"/>
      <c r="S236" s="34"/>
      <c r="T236" s="37"/>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c r="BR236" s="34"/>
      <c r="BS236" s="34"/>
      <c r="BT236" s="34"/>
      <c r="BU236" s="34"/>
      <c r="BV236" s="34"/>
      <c r="BW236" s="34"/>
      <c r="BX236" s="34"/>
      <c r="BY236" s="34"/>
      <c r="BZ236" s="34"/>
      <c r="CA236" s="34"/>
      <c r="CB236" s="34"/>
      <c r="CC236" s="34"/>
      <c r="CD236" s="34"/>
      <c r="CE236" s="34"/>
      <c r="CF236" s="34"/>
      <c r="CG236" s="34"/>
      <c r="CH236" s="34"/>
      <c r="CI236" s="34"/>
      <c r="CJ236" s="34"/>
      <c r="CK236" s="34"/>
      <c r="CL236" s="34"/>
      <c r="CM236" s="34"/>
      <c r="CN236" s="34"/>
      <c r="CO236" s="34"/>
      <c r="CP236" s="34"/>
      <c r="CQ236" s="34"/>
      <c r="CR236" s="34"/>
      <c r="CS236" s="34"/>
      <c r="CT236" s="34"/>
      <c r="CU236" s="34"/>
      <c r="CV236" s="34"/>
      <c r="CW236" s="34"/>
      <c r="CX236" s="34"/>
      <c r="CY236" s="34"/>
      <c r="CZ236" s="34"/>
    </row>
    <row r="237" spans="1:104">
      <c r="A237" s="34"/>
      <c r="B237" s="34"/>
      <c r="C237" s="34"/>
      <c r="D237" s="34"/>
      <c r="E237" s="34"/>
      <c r="F237" s="34"/>
      <c r="G237" s="34"/>
      <c r="H237" s="34"/>
      <c r="I237" s="34"/>
      <c r="J237" s="34"/>
      <c r="K237" s="34"/>
      <c r="L237" s="34"/>
      <c r="M237" s="34"/>
      <c r="N237" s="34"/>
      <c r="O237" s="34"/>
      <c r="P237" s="34"/>
      <c r="Q237" s="57"/>
      <c r="R237" s="57"/>
      <c r="S237" s="34"/>
      <c r="T237" s="37"/>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c r="BR237" s="34"/>
      <c r="BS237" s="34"/>
      <c r="BT237" s="34"/>
      <c r="BU237" s="34"/>
      <c r="BV237" s="34"/>
      <c r="BW237" s="34"/>
      <c r="BX237" s="34"/>
      <c r="BY237" s="34"/>
      <c r="BZ237" s="34"/>
      <c r="CA237" s="34"/>
      <c r="CB237" s="34"/>
      <c r="CC237" s="34"/>
      <c r="CD237" s="34"/>
      <c r="CE237" s="34"/>
      <c r="CF237" s="34"/>
      <c r="CG237" s="34"/>
      <c r="CH237" s="34"/>
      <c r="CI237" s="34"/>
      <c r="CJ237" s="34"/>
      <c r="CK237" s="34"/>
      <c r="CL237" s="34"/>
      <c r="CM237" s="34"/>
      <c r="CN237" s="34"/>
      <c r="CO237" s="34"/>
      <c r="CP237" s="34"/>
      <c r="CQ237" s="34"/>
      <c r="CR237" s="34"/>
      <c r="CS237" s="34"/>
      <c r="CT237" s="34"/>
      <c r="CU237" s="34"/>
      <c r="CV237" s="34"/>
      <c r="CW237" s="34"/>
      <c r="CX237" s="34"/>
      <c r="CY237" s="34"/>
      <c r="CZ237" s="34"/>
    </row>
    <row r="238" spans="1:104">
      <c r="A238" s="34"/>
      <c r="B238" s="34"/>
      <c r="C238" s="34"/>
      <c r="D238" s="34"/>
      <c r="E238" s="34"/>
      <c r="F238" s="34"/>
      <c r="G238" s="34"/>
      <c r="H238" s="34"/>
      <c r="I238" s="34"/>
      <c r="J238" s="34"/>
      <c r="K238" s="34"/>
      <c r="L238" s="34"/>
      <c r="M238" s="34"/>
      <c r="N238" s="34"/>
      <c r="O238" s="34"/>
      <c r="P238" s="34"/>
      <c r="Q238" s="57"/>
      <c r="R238" s="57"/>
      <c r="S238" s="34"/>
      <c r="T238" s="37"/>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c r="BR238" s="34"/>
      <c r="BS238" s="34"/>
      <c r="BT238" s="34"/>
      <c r="BU238" s="34"/>
      <c r="BV238" s="34"/>
      <c r="BW238" s="34"/>
      <c r="BX238" s="34"/>
      <c r="BY238" s="34"/>
      <c r="BZ238" s="34"/>
      <c r="CA238" s="34"/>
      <c r="CB238" s="34"/>
      <c r="CC238" s="34"/>
      <c r="CD238" s="34"/>
      <c r="CE238" s="34"/>
      <c r="CF238" s="34"/>
      <c r="CG238" s="34"/>
      <c r="CH238" s="34"/>
      <c r="CI238" s="34"/>
      <c r="CJ238" s="34"/>
      <c r="CK238" s="34"/>
      <c r="CL238" s="34"/>
      <c r="CM238" s="34"/>
      <c r="CN238" s="34"/>
      <c r="CO238" s="34"/>
      <c r="CP238" s="34"/>
      <c r="CQ238" s="34"/>
      <c r="CR238" s="34"/>
      <c r="CS238" s="34"/>
      <c r="CT238" s="34"/>
      <c r="CU238" s="34"/>
      <c r="CV238" s="34"/>
      <c r="CW238" s="34"/>
      <c r="CX238" s="34"/>
      <c r="CY238" s="34"/>
      <c r="CZ238" s="34"/>
    </row>
    <row r="239" spans="1:104">
      <c r="A239" s="34"/>
      <c r="B239" s="34"/>
      <c r="C239" s="34"/>
      <c r="D239" s="34"/>
      <c r="E239" s="34"/>
      <c r="F239" s="34"/>
      <c r="G239" s="34"/>
      <c r="H239" s="34"/>
      <c r="I239" s="34"/>
      <c r="J239" s="34"/>
      <c r="K239" s="34"/>
      <c r="L239" s="34"/>
      <c r="M239" s="34"/>
      <c r="N239" s="34"/>
      <c r="O239" s="34"/>
      <c r="P239" s="34"/>
      <c r="Q239" s="57"/>
      <c r="R239" s="57"/>
      <c r="S239" s="34"/>
      <c r="T239" s="37"/>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c r="BR239" s="34"/>
      <c r="BS239" s="34"/>
      <c r="BT239" s="34"/>
      <c r="BU239" s="34"/>
      <c r="BV239" s="34"/>
      <c r="BW239" s="34"/>
      <c r="BX239" s="34"/>
      <c r="BY239" s="34"/>
      <c r="BZ239" s="34"/>
      <c r="CA239" s="34"/>
      <c r="CB239" s="34"/>
      <c r="CC239" s="34"/>
      <c r="CD239" s="34"/>
      <c r="CE239" s="34"/>
      <c r="CF239" s="34"/>
      <c r="CG239" s="34"/>
      <c r="CH239" s="34"/>
      <c r="CI239" s="34"/>
      <c r="CJ239" s="34"/>
      <c r="CK239" s="34"/>
      <c r="CL239" s="34"/>
      <c r="CM239" s="34"/>
      <c r="CN239" s="34"/>
      <c r="CO239" s="34"/>
      <c r="CP239" s="34"/>
      <c r="CQ239" s="34"/>
      <c r="CR239" s="34"/>
      <c r="CS239" s="34"/>
      <c r="CT239" s="34"/>
      <c r="CU239" s="34"/>
      <c r="CV239" s="34"/>
      <c r="CW239" s="34"/>
      <c r="CX239" s="34"/>
      <c r="CY239" s="34"/>
      <c r="CZ239" s="34"/>
    </row>
    <row r="240" spans="1:104">
      <c r="A240" s="34"/>
      <c r="B240" s="34"/>
      <c r="C240" s="34"/>
      <c r="D240" s="34"/>
      <c r="E240" s="34"/>
      <c r="F240" s="34"/>
      <c r="G240" s="34"/>
      <c r="H240" s="34"/>
      <c r="I240" s="34"/>
      <c r="J240" s="34"/>
      <c r="K240" s="34"/>
      <c r="L240" s="34"/>
      <c r="M240" s="34"/>
      <c r="N240" s="34"/>
      <c r="O240" s="34"/>
      <c r="P240" s="34"/>
      <c r="Q240" s="57"/>
      <c r="R240" s="57"/>
      <c r="S240" s="34"/>
      <c r="T240" s="37"/>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c r="BR240" s="34"/>
      <c r="BS240" s="34"/>
      <c r="BT240" s="34"/>
      <c r="BU240" s="34"/>
      <c r="BV240" s="34"/>
      <c r="BW240" s="34"/>
      <c r="BX240" s="34"/>
      <c r="BY240" s="34"/>
      <c r="BZ240" s="34"/>
      <c r="CA240" s="34"/>
      <c r="CB240" s="34"/>
      <c r="CC240" s="34"/>
      <c r="CD240" s="34"/>
      <c r="CE240" s="34"/>
      <c r="CF240" s="34"/>
      <c r="CG240" s="34"/>
      <c r="CH240" s="34"/>
      <c r="CI240" s="34"/>
      <c r="CJ240" s="34"/>
      <c r="CK240" s="34"/>
      <c r="CL240" s="34"/>
      <c r="CM240" s="34"/>
      <c r="CN240" s="34"/>
      <c r="CO240" s="34"/>
      <c r="CP240" s="34"/>
      <c r="CQ240" s="34"/>
      <c r="CR240" s="34"/>
      <c r="CS240" s="34"/>
      <c r="CT240" s="34"/>
      <c r="CU240" s="34"/>
      <c r="CV240" s="34"/>
      <c r="CW240" s="34"/>
      <c r="CX240" s="34"/>
      <c r="CY240" s="34"/>
      <c r="CZ240" s="34"/>
    </row>
    <row r="241" spans="1:104">
      <c r="A241" s="34"/>
      <c r="B241" s="34"/>
      <c r="C241" s="34"/>
      <c r="D241" s="34"/>
      <c r="E241" s="34"/>
      <c r="F241" s="34"/>
      <c r="G241" s="34"/>
      <c r="H241" s="34"/>
      <c r="I241" s="34"/>
      <c r="J241" s="34"/>
      <c r="K241" s="34"/>
      <c r="L241" s="34"/>
      <c r="M241" s="34"/>
      <c r="N241" s="34"/>
      <c r="O241" s="34"/>
      <c r="P241" s="34"/>
      <c r="Q241" s="57"/>
      <c r="R241" s="57"/>
      <c r="S241" s="34"/>
      <c r="T241" s="37"/>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A241" s="34"/>
      <c r="BB241" s="34"/>
      <c r="BC241" s="34"/>
      <c r="BD241" s="34"/>
      <c r="BE241" s="34"/>
      <c r="BF241" s="34"/>
      <c r="BR241" s="34"/>
      <c r="BS241" s="34"/>
      <c r="BT241" s="34"/>
      <c r="BU241" s="34"/>
      <c r="BV241" s="34"/>
      <c r="BW241" s="34"/>
      <c r="BX241" s="34"/>
      <c r="BY241" s="34"/>
      <c r="BZ241" s="34"/>
      <c r="CA241" s="34"/>
      <c r="CB241" s="34"/>
      <c r="CC241" s="34"/>
      <c r="CD241" s="34"/>
      <c r="CE241" s="34"/>
      <c r="CF241" s="34"/>
      <c r="CG241" s="34"/>
      <c r="CH241" s="34"/>
      <c r="CI241" s="34"/>
      <c r="CJ241" s="34"/>
      <c r="CK241" s="34"/>
      <c r="CL241" s="34"/>
      <c r="CM241" s="34"/>
      <c r="CN241" s="34"/>
      <c r="CO241" s="34"/>
      <c r="CP241" s="34"/>
      <c r="CQ241" s="34"/>
      <c r="CR241" s="34"/>
      <c r="CS241" s="34"/>
      <c r="CT241" s="34"/>
      <c r="CU241" s="34"/>
      <c r="CV241" s="34"/>
      <c r="CW241" s="34"/>
      <c r="CX241" s="34"/>
      <c r="CY241" s="34"/>
      <c r="CZ241" s="34"/>
    </row>
    <row r="242" spans="1:104">
      <c r="A242" s="34"/>
      <c r="B242" s="34"/>
      <c r="C242" s="34"/>
      <c r="D242" s="34"/>
      <c r="E242" s="34"/>
      <c r="F242" s="34"/>
      <c r="G242" s="34"/>
      <c r="H242" s="34"/>
      <c r="I242" s="34"/>
      <c r="J242" s="34"/>
      <c r="K242" s="34"/>
      <c r="L242" s="34"/>
      <c r="M242" s="34"/>
      <c r="N242" s="34"/>
      <c r="O242" s="34"/>
      <c r="P242" s="34"/>
      <c r="Q242" s="57"/>
      <c r="R242" s="57"/>
      <c r="S242" s="34"/>
      <c r="T242" s="37"/>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c r="BR242" s="34"/>
      <c r="BS242" s="34"/>
      <c r="BT242" s="34"/>
      <c r="BU242" s="34"/>
      <c r="BV242" s="34"/>
      <c r="BW242" s="34"/>
      <c r="BX242" s="34"/>
      <c r="BY242" s="34"/>
      <c r="BZ242" s="34"/>
      <c r="CA242" s="34"/>
      <c r="CB242" s="34"/>
      <c r="CC242" s="34"/>
      <c r="CD242" s="34"/>
      <c r="CE242" s="34"/>
      <c r="CF242" s="34"/>
      <c r="CG242" s="34"/>
      <c r="CH242" s="34"/>
      <c r="CI242" s="34"/>
      <c r="CJ242" s="34"/>
      <c r="CK242" s="34"/>
      <c r="CL242" s="34"/>
      <c r="CM242" s="34"/>
      <c r="CN242" s="34"/>
      <c r="CO242" s="34"/>
      <c r="CP242" s="34"/>
      <c r="CQ242" s="34"/>
      <c r="CR242" s="34"/>
      <c r="CS242" s="34"/>
      <c r="CT242" s="34"/>
      <c r="CU242" s="34"/>
      <c r="CV242" s="34"/>
      <c r="CW242" s="34"/>
      <c r="CX242" s="34"/>
      <c r="CY242" s="34"/>
      <c r="CZ242" s="34"/>
    </row>
    <row r="243" spans="1:104">
      <c r="A243" s="34"/>
      <c r="B243" s="34"/>
      <c r="C243" s="34"/>
      <c r="D243" s="34"/>
      <c r="E243" s="34"/>
      <c r="F243" s="34"/>
      <c r="G243" s="34"/>
      <c r="H243" s="34"/>
      <c r="I243" s="34"/>
      <c r="J243" s="34"/>
      <c r="K243" s="34"/>
      <c r="L243" s="34"/>
      <c r="M243" s="34"/>
      <c r="N243" s="34"/>
      <c r="O243" s="34"/>
      <c r="P243" s="34"/>
      <c r="Q243" s="57"/>
      <c r="R243" s="57"/>
      <c r="S243" s="34"/>
      <c r="T243" s="37"/>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c r="BR243" s="34"/>
      <c r="BS243" s="34"/>
      <c r="BT243" s="34"/>
      <c r="BU243" s="34"/>
      <c r="BV243" s="34"/>
      <c r="BW243" s="34"/>
      <c r="BX243" s="34"/>
      <c r="BY243" s="34"/>
      <c r="BZ243" s="34"/>
      <c r="CA243" s="34"/>
      <c r="CB243" s="34"/>
      <c r="CC243" s="34"/>
      <c r="CD243" s="34"/>
      <c r="CE243" s="34"/>
      <c r="CF243" s="34"/>
      <c r="CG243" s="34"/>
      <c r="CH243" s="34"/>
      <c r="CI243" s="34"/>
      <c r="CJ243" s="34"/>
      <c r="CK243" s="34"/>
      <c r="CL243" s="34"/>
      <c r="CM243" s="34"/>
      <c r="CN243" s="34"/>
      <c r="CO243" s="34"/>
      <c r="CP243" s="34"/>
      <c r="CQ243" s="34"/>
      <c r="CR243" s="34"/>
      <c r="CS243" s="34"/>
      <c r="CT243" s="34"/>
      <c r="CU243" s="34"/>
      <c r="CV243" s="34"/>
      <c r="CW243" s="34"/>
      <c r="CX243" s="34"/>
      <c r="CY243" s="34"/>
      <c r="CZ243" s="34"/>
    </row>
    <row r="244" spans="1:104">
      <c r="A244" s="34"/>
      <c r="B244" s="34"/>
      <c r="C244" s="34"/>
      <c r="D244" s="34"/>
      <c r="E244" s="34"/>
      <c r="F244" s="34"/>
      <c r="G244" s="34"/>
      <c r="H244" s="34"/>
      <c r="I244" s="34"/>
      <c r="J244" s="34"/>
      <c r="K244" s="34"/>
      <c r="L244" s="34"/>
      <c r="M244" s="34"/>
      <c r="N244" s="34"/>
      <c r="O244" s="34"/>
      <c r="P244" s="34"/>
      <c r="Q244" s="57"/>
      <c r="R244" s="57"/>
      <c r="S244" s="34"/>
      <c r="T244" s="37"/>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c r="BR244" s="34"/>
      <c r="BS244" s="34"/>
      <c r="BT244" s="34"/>
      <c r="BU244" s="34"/>
      <c r="BV244" s="34"/>
      <c r="BW244" s="34"/>
      <c r="BX244" s="34"/>
      <c r="BY244" s="34"/>
      <c r="BZ244" s="34"/>
      <c r="CA244" s="34"/>
      <c r="CB244" s="34"/>
      <c r="CC244" s="34"/>
      <c r="CD244" s="34"/>
      <c r="CE244" s="34"/>
      <c r="CF244" s="34"/>
      <c r="CG244" s="34"/>
      <c r="CH244" s="34"/>
      <c r="CI244" s="34"/>
      <c r="CJ244" s="34"/>
      <c r="CK244" s="34"/>
      <c r="CL244" s="34"/>
      <c r="CM244" s="34"/>
      <c r="CN244" s="34"/>
      <c r="CO244" s="34"/>
      <c r="CP244" s="34"/>
      <c r="CQ244" s="34"/>
      <c r="CR244" s="34"/>
      <c r="CS244" s="34"/>
      <c r="CT244" s="34"/>
      <c r="CU244" s="34"/>
      <c r="CV244" s="34"/>
      <c r="CW244" s="34"/>
      <c r="CX244" s="34"/>
      <c r="CY244" s="34"/>
      <c r="CZ244" s="34"/>
    </row>
    <row r="245" spans="1:104">
      <c r="A245" s="34"/>
      <c r="B245" s="34"/>
      <c r="C245" s="34"/>
      <c r="D245" s="34"/>
      <c r="E245" s="34"/>
      <c r="F245" s="34"/>
      <c r="G245" s="34"/>
      <c r="H245" s="34"/>
      <c r="I245" s="34"/>
      <c r="J245" s="34"/>
      <c r="K245" s="34"/>
      <c r="L245" s="34"/>
      <c r="M245" s="34"/>
      <c r="N245" s="34"/>
      <c r="O245" s="34"/>
      <c r="P245" s="34"/>
      <c r="Q245" s="57"/>
      <c r="R245" s="57"/>
      <c r="S245" s="34"/>
      <c r="T245" s="37"/>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c r="BR245" s="34"/>
      <c r="BS245" s="34"/>
      <c r="BT245" s="34"/>
      <c r="BU245" s="34"/>
      <c r="BV245" s="34"/>
      <c r="BW245" s="34"/>
      <c r="BX245" s="34"/>
      <c r="BY245" s="34"/>
      <c r="BZ245" s="34"/>
      <c r="CA245" s="34"/>
      <c r="CB245" s="34"/>
      <c r="CC245" s="34"/>
      <c r="CD245" s="34"/>
      <c r="CE245" s="34"/>
      <c r="CF245" s="34"/>
      <c r="CG245" s="34"/>
      <c r="CH245" s="34"/>
      <c r="CI245" s="34"/>
      <c r="CJ245" s="34"/>
      <c r="CK245" s="34"/>
      <c r="CL245" s="34"/>
      <c r="CM245" s="34"/>
      <c r="CN245" s="34"/>
      <c r="CO245" s="34"/>
      <c r="CP245" s="34"/>
      <c r="CQ245" s="34"/>
      <c r="CR245" s="34"/>
      <c r="CS245" s="34"/>
      <c r="CT245" s="34"/>
      <c r="CU245" s="34"/>
      <c r="CV245" s="34"/>
      <c r="CW245" s="34"/>
      <c r="CX245" s="34"/>
      <c r="CY245" s="34"/>
      <c r="CZ245" s="34"/>
    </row>
    <row r="246" spans="1:104">
      <c r="A246" s="34"/>
      <c r="B246" s="34"/>
      <c r="C246" s="34"/>
      <c r="D246" s="34"/>
      <c r="E246" s="34"/>
      <c r="F246" s="34"/>
      <c r="G246" s="34"/>
      <c r="H246" s="34"/>
      <c r="I246" s="34"/>
      <c r="J246" s="34"/>
      <c r="K246" s="34"/>
      <c r="L246" s="34"/>
      <c r="M246" s="34"/>
      <c r="N246" s="34"/>
      <c r="O246" s="34"/>
      <c r="P246" s="34"/>
      <c r="Q246" s="57"/>
      <c r="R246" s="57"/>
      <c r="S246" s="34"/>
      <c r="T246" s="37"/>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c r="BR246" s="34"/>
      <c r="BS246" s="34"/>
      <c r="BT246" s="34"/>
      <c r="BU246" s="34"/>
      <c r="BV246" s="34"/>
      <c r="BW246" s="34"/>
      <c r="BX246" s="34"/>
      <c r="BY246" s="34"/>
      <c r="BZ246" s="34"/>
      <c r="CA246" s="34"/>
      <c r="CB246" s="34"/>
      <c r="CC246" s="34"/>
      <c r="CD246" s="34"/>
      <c r="CE246" s="34"/>
      <c r="CF246" s="34"/>
      <c r="CG246" s="34"/>
      <c r="CH246" s="34"/>
      <c r="CI246" s="34"/>
      <c r="CJ246" s="34"/>
      <c r="CK246" s="34"/>
      <c r="CL246" s="34"/>
      <c r="CM246" s="34"/>
      <c r="CN246" s="34"/>
      <c r="CO246" s="34"/>
      <c r="CP246" s="34"/>
      <c r="CQ246" s="34"/>
      <c r="CR246" s="34"/>
      <c r="CS246" s="34"/>
      <c r="CT246" s="34"/>
      <c r="CU246" s="34"/>
      <c r="CV246" s="34"/>
      <c r="CW246" s="34"/>
      <c r="CX246" s="34"/>
      <c r="CY246" s="34"/>
      <c r="CZ246" s="34"/>
    </row>
    <row r="247" spans="1:104">
      <c r="A247" s="34"/>
      <c r="B247" s="34"/>
      <c r="C247" s="34"/>
      <c r="D247" s="34"/>
      <c r="E247" s="34"/>
      <c r="F247" s="34"/>
      <c r="G247" s="34"/>
      <c r="H247" s="34"/>
      <c r="I247" s="34"/>
      <c r="J247" s="34"/>
      <c r="K247" s="34"/>
      <c r="L247" s="34"/>
      <c r="M247" s="34"/>
      <c r="N247" s="34"/>
      <c r="O247" s="34"/>
      <c r="P247" s="34"/>
      <c r="Q247" s="57"/>
      <c r="R247" s="57"/>
      <c r="S247" s="34"/>
      <c r="T247" s="37"/>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c r="BR247" s="34"/>
      <c r="BS247" s="34"/>
      <c r="BT247" s="34"/>
      <c r="BU247" s="34"/>
      <c r="BV247" s="34"/>
      <c r="BW247" s="34"/>
      <c r="BX247" s="34"/>
      <c r="BY247" s="34"/>
      <c r="BZ247" s="34"/>
      <c r="CA247" s="34"/>
      <c r="CB247" s="34"/>
      <c r="CC247" s="34"/>
      <c r="CD247" s="34"/>
      <c r="CE247" s="34"/>
      <c r="CF247" s="34"/>
      <c r="CG247" s="34"/>
      <c r="CH247" s="34"/>
      <c r="CI247" s="34"/>
      <c r="CJ247" s="34"/>
      <c r="CK247" s="34"/>
      <c r="CL247" s="34"/>
      <c r="CM247" s="34"/>
      <c r="CN247" s="34"/>
      <c r="CO247" s="34"/>
      <c r="CP247" s="34"/>
      <c r="CQ247" s="34"/>
      <c r="CR247" s="34"/>
      <c r="CS247" s="34"/>
      <c r="CT247" s="34"/>
      <c r="CU247" s="34"/>
      <c r="CV247" s="34"/>
      <c r="CW247" s="34"/>
      <c r="CX247" s="34"/>
      <c r="CY247" s="34"/>
      <c r="CZ247" s="34"/>
    </row>
    <row r="248" spans="1:104">
      <c r="A248" s="34"/>
      <c r="B248" s="34"/>
      <c r="C248" s="34"/>
      <c r="D248" s="34"/>
      <c r="E248" s="34"/>
      <c r="F248" s="34"/>
      <c r="G248" s="34"/>
      <c r="H248" s="34"/>
      <c r="I248" s="34"/>
      <c r="J248" s="34"/>
      <c r="K248" s="34"/>
      <c r="L248" s="34"/>
      <c r="M248" s="34"/>
      <c r="N248" s="34"/>
      <c r="O248" s="34"/>
      <c r="P248" s="34"/>
      <c r="Q248" s="57"/>
      <c r="R248" s="57"/>
      <c r="S248" s="34"/>
      <c r="T248" s="37"/>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R248" s="34"/>
      <c r="BS248" s="34"/>
      <c r="BT248" s="34"/>
      <c r="BU248" s="34"/>
      <c r="BV248" s="34"/>
      <c r="BW248" s="34"/>
      <c r="BX248" s="34"/>
      <c r="BY248" s="34"/>
      <c r="BZ248" s="34"/>
      <c r="CA248" s="34"/>
      <c r="CB248" s="34"/>
      <c r="CC248" s="34"/>
      <c r="CD248" s="34"/>
      <c r="CE248" s="34"/>
      <c r="CF248" s="34"/>
      <c r="CG248" s="34"/>
      <c r="CH248" s="34"/>
      <c r="CI248" s="34"/>
      <c r="CJ248" s="34"/>
      <c r="CK248" s="34"/>
      <c r="CL248" s="34"/>
      <c r="CM248" s="34"/>
      <c r="CN248" s="34"/>
      <c r="CO248" s="34"/>
      <c r="CP248" s="34"/>
      <c r="CQ248" s="34"/>
      <c r="CR248" s="34"/>
      <c r="CS248" s="34"/>
      <c r="CT248" s="34"/>
      <c r="CU248" s="34"/>
      <c r="CV248" s="34"/>
      <c r="CW248" s="34"/>
      <c r="CX248" s="34"/>
      <c r="CY248" s="34"/>
      <c r="CZ248" s="34"/>
    </row>
    <row r="249" spans="1:104">
      <c r="A249" s="34"/>
      <c r="B249" s="34"/>
      <c r="C249" s="34"/>
      <c r="D249" s="34"/>
      <c r="E249" s="34"/>
      <c r="F249" s="34"/>
      <c r="G249" s="34"/>
      <c r="H249" s="34"/>
      <c r="I249" s="34"/>
      <c r="J249" s="34"/>
      <c r="K249" s="34"/>
      <c r="L249" s="34"/>
      <c r="M249" s="34"/>
      <c r="N249" s="34"/>
      <c r="O249" s="34"/>
      <c r="P249" s="34"/>
      <c r="Q249" s="57"/>
      <c r="R249" s="57"/>
      <c r="S249" s="34"/>
      <c r="T249" s="37"/>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c r="BR249" s="34"/>
      <c r="BS249" s="34"/>
      <c r="BT249" s="34"/>
      <c r="BU249" s="34"/>
      <c r="BV249" s="34"/>
      <c r="BW249" s="34"/>
      <c r="BX249" s="34"/>
      <c r="BY249" s="34"/>
      <c r="BZ249" s="34"/>
      <c r="CA249" s="34"/>
      <c r="CB249" s="34"/>
      <c r="CC249" s="34"/>
      <c r="CD249" s="34"/>
      <c r="CE249" s="34"/>
      <c r="CF249" s="34"/>
      <c r="CG249" s="34"/>
      <c r="CH249" s="34"/>
      <c r="CI249" s="34"/>
      <c r="CJ249" s="34"/>
      <c r="CK249" s="34"/>
      <c r="CL249" s="34"/>
      <c r="CM249" s="34"/>
      <c r="CN249" s="34"/>
      <c r="CO249" s="34"/>
      <c r="CP249" s="34"/>
      <c r="CQ249" s="34"/>
      <c r="CR249" s="34"/>
      <c r="CS249" s="34"/>
      <c r="CT249" s="34"/>
      <c r="CU249" s="34"/>
      <c r="CV249" s="34"/>
      <c r="CW249" s="34"/>
      <c r="CX249" s="34"/>
      <c r="CY249" s="34"/>
      <c r="CZ249" s="34"/>
    </row>
    <row r="250" spans="1:104">
      <c r="A250" s="34"/>
      <c r="B250" s="34"/>
      <c r="C250" s="34"/>
      <c r="D250" s="34"/>
      <c r="E250" s="34"/>
      <c r="F250" s="34"/>
      <c r="G250" s="34"/>
      <c r="H250" s="34"/>
      <c r="I250" s="34"/>
      <c r="J250" s="34"/>
      <c r="K250" s="34"/>
      <c r="L250" s="34"/>
      <c r="M250" s="34"/>
      <c r="N250" s="34"/>
      <c r="O250" s="34"/>
      <c r="P250" s="34"/>
      <c r="Q250" s="57"/>
      <c r="R250" s="57"/>
      <c r="S250" s="34"/>
      <c r="T250" s="37"/>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A250" s="34"/>
      <c r="BB250" s="34"/>
      <c r="BC250" s="34"/>
      <c r="BD250" s="34"/>
      <c r="BE250" s="34"/>
      <c r="BF250" s="34"/>
      <c r="BR250" s="34"/>
      <c r="BS250" s="34"/>
      <c r="BT250" s="34"/>
      <c r="BU250" s="34"/>
      <c r="BV250" s="34"/>
      <c r="BW250" s="34"/>
      <c r="BX250" s="34"/>
      <c r="BY250" s="34"/>
      <c r="BZ250" s="34"/>
      <c r="CA250" s="34"/>
      <c r="CB250" s="34"/>
      <c r="CC250" s="34"/>
      <c r="CD250" s="34"/>
      <c r="CE250" s="34"/>
      <c r="CF250" s="34"/>
      <c r="CG250" s="34"/>
      <c r="CH250" s="34"/>
      <c r="CI250" s="34"/>
      <c r="CJ250" s="34"/>
      <c r="CK250" s="34"/>
      <c r="CL250" s="34"/>
      <c r="CM250" s="34"/>
      <c r="CN250" s="34"/>
      <c r="CO250" s="34"/>
      <c r="CP250" s="34"/>
      <c r="CQ250" s="34"/>
      <c r="CR250" s="34"/>
      <c r="CS250" s="34"/>
      <c r="CT250" s="34"/>
      <c r="CU250" s="34"/>
      <c r="CV250" s="34"/>
      <c r="CW250" s="34"/>
      <c r="CX250" s="34"/>
      <c r="CY250" s="34"/>
      <c r="CZ250" s="34"/>
    </row>
    <row r="251" spans="1:104">
      <c r="A251" s="34"/>
      <c r="B251" s="34"/>
      <c r="C251" s="34"/>
      <c r="D251" s="34"/>
      <c r="E251" s="34"/>
      <c r="F251" s="34"/>
      <c r="G251" s="34"/>
      <c r="H251" s="34"/>
      <c r="I251" s="34"/>
      <c r="J251" s="34"/>
      <c r="K251" s="34"/>
      <c r="L251" s="34"/>
      <c r="M251" s="34"/>
      <c r="N251" s="34"/>
      <c r="O251" s="34"/>
      <c r="P251" s="34"/>
      <c r="Q251" s="57"/>
      <c r="R251" s="57"/>
      <c r="S251" s="34"/>
      <c r="T251" s="37"/>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c r="AX251" s="34"/>
      <c r="AY251" s="34"/>
      <c r="AZ251" s="34"/>
      <c r="BA251" s="34"/>
      <c r="BB251" s="34"/>
      <c r="BC251" s="34"/>
      <c r="BD251" s="34"/>
      <c r="BE251" s="34"/>
      <c r="BF251" s="34"/>
      <c r="BR251" s="34"/>
      <c r="BS251" s="34"/>
      <c r="BT251" s="34"/>
      <c r="BU251" s="34"/>
      <c r="BV251" s="34"/>
      <c r="BW251" s="34"/>
      <c r="BX251" s="34"/>
      <c r="BY251" s="34"/>
      <c r="BZ251" s="34"/>
      <c r="CA251" s="34"/>
      <c r="CB251" s="34"/>
      <c r="CC251" s="34"/>
      <c r="CD251" s="34"/>
      <c r="CE251" s="34"/>
      <c r="CF251" s="34"/>
      <c r="CG251" s="34"/>
      <c r="CH251" s="34"/>
      <c r="CI251" s="34"/>
      <c r="CJ251" s="34"/>
      <c r="CK251" s="34"/>
      <c r="CL251" s="34"/>
      <c r="CM251" s="34"/>
      <c r="CN251" s="34"/>
      <c r="CO251" s="34"/>
      <c r="CP251" s="34"/>
      <c r="CQ251" s="34"/>
      <c r="CR251" s="34"/>
      <c r="CS251" s="34"/>
      <c r="CT251" s="34"/>
      <c r="CU251" s="34"/>
      <c r="CV251" s="34"/>
      <c r="CW251" s="34"/>
      <c r="CX251" s="34"/>
      <c r="CY251" s="34"/>
      <c r="CZ251" s="34"/>
    </row>
    <row r="252" spans="1:104">
      <c r="A252" s="34"/>
      <c r="B252" s="34"/>
      <c r="C252" s="34"/>
      <c r="D252" s="34"/>
      <c r="E252" s="34"/>
      <c r="F252" s="34"/>
      <c r="G252" s="34"/>
      <c r="H252" s="34"/>
      <c r="I252" s="34"/>
      <c r="J252" s="34"/>
      <c r="K252" s="34"/>
      <c r="L252" s="34"/>
      <c r="M252" s="34"/>
      <c r="N252" s="34"/>
      <c r="O252" s="34"/>
      <c r="P252" s="34"/>
      <c r="Q252" s="57"/>
      <c r="R252" s="57"/>
      <c r="S252" s="34"/>
      <c r="T252" s="37"/>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c r="BR252" s="34"/>
      <c r="BS252" s="34"/>
      <c r="BT252" s="34"/>
      <c r="BU252" s="34"/>
      <c r="BV252" s="34"/>
      <c r="BW252" s="34"/>
      <c r="BX252" s="34"/>
      <c r="BY252" s="34"/>
      <c r="BZ252" s="34"/>
      <c r="CA252" s="34"/>
      <c r="CB252" s="34"/>
      <c r="CC252" s="34"/>
      <c r="CD252" s="34"/>
      <c r="CE252" s="34"/>
      <c r="CF252" s="34"/>
      <c r="CG252" s="34"/>
      <c r="CH252" s="34"/>
      <c r="CI252" s="34"/>
      <c r="CJ252" s="34"/>
      <c r="CK252" s="34"/>
      <c r="CL252" s="34"/>
      <c r="CM252" s="34"/>
      <c r="CN252" s="34"/>
      <c r="CO252" s="34"/>
      <c r="CP252" s="34"/>
      <c r="CQ252" s="34"/>
      <c r="CR252" s="34"/>
      <c r="CS252" s="34"/>
      <c r="CT252" s="34"/>
      <c r="CU252" s="34"/>
      <c r="CV252" s="34"/>
      <c r="CW252" s="34"/>
      <c r="CX252" s="34"/>
      <c r="CY252" s="34"/>
      <c r="CZ252" s="34"/>
    </row>
    <row r="253" spans="1:104">
      <c r="A253" s="34"/>
      <c r="B253" s="34"/>
      <c r="C253" s="34"/>
      <c r="D253" s="34"/>
      <c r="E253" s="34"/>
      <c r="F253" s="34"/>
      <c r="G253" s="34"/>
      <c r="H253" s="34"/>
      <c r="I253" s="34"/>
      <c r="J253" s="34"/>
      <c r="K253" s="34"/>
      <c r="L253" s="34"/>
      <c r="M253" s="34"/>
      <c r="N253" s="34"/>
      <c r="O253" s="34"/>
      <c r="P253" s="34"/>
      <c r="Q253" s="57"/>
      <c r="R253" s="57"/>
      <c r="S253" s="34"/>
      <c r="T253" s="37"/>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c r="BR253" s="34"/>
      <c r="BS253" s="34"/>
      <c r="BT253" s="34"/>
      <c r="BU253" s="34"/>
      <c r="BV253" s="34"/>
      <c r="BW253" s="34"/>
      <c r="BX253" s="34"/>
      <c r="BY253" s="34"/>
      <c r="BZ253" s="34"/>
      <c r="CA253" s="34"/>
      <c r="CB253" s="34"/>
      <c r="CC253" s="34"/>
      <c r="CD253" s="34"/>
      <c r="CE253" s="34"/>
      <c r="CF253" s="34"/>
      <c r="CG253" s="34"/>
      <c r="CH253" s="34"/>
      <c r="CI253" s="34"/>
      <c r="CJ253" s="34"/>
      <c r="CK253" s="34"/>
      <c r="CL253" s="34"/>
      <c r="CM253" s="34"/>
      <c r="CN253" s="34"/>
      <c r="CO253" s="34"/>
      <c r="CP253" s="34"/>
      <c r="CQ253" s="34"/>
      <c r="CR253" s="34"/>
      <c r="CS253" s="34"/>
      <c r="CT253" s="34"/>
      <c r="CU253" s="34"/>
      <c r="CV253" s="34"/>
      <c r="CW253" s="34"/>
      <c r="CX253" s="34"/>
      <c r="CY253" s="34"/>
      <c r="CZ253" s="34"/>
    </row>
    <row r="254" spans="1:104">
      <c r="A254" s="34"/>
      <c r="B254" s="34"/>
      <c r="C254" s="34"/>
      <c r="D254" s="34"/>
      <c r="E254" s="34"/>
      <c r="F254" s="34"/>
      <c r="G254" s="34"/>
      <c r="H254" s="34"/>
      <c r="I254" s="34"/>
      <c r="J254" s="34"/>
      <c r="K254" s="34"/>
      <c r="L254" s="34"/>
      <c r="M254" s="34"/>
      <c r="N254" s="34"/>
      <c r="O254" s="34"/>
      <c r="P254" s="34"/>
      <c r="Q254" s="57"/>
      <c r="R254" s="57"/>
      <c r="S254" s="34"/>
      <c r="T254" s="37"/>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c r="BR254" s="34"/>
      <c r="BS254" s="34"/>
      <c r="BT254" s="34"/>
      <c r="BU254" s="34"/>
      <c r="BV254" s="34"/>
      <c r="BW254" s="34"/>
      <c r="BX254" s="34"/>
      <c r="BY254" s="34"/>
      <c r="BZ254" s="34"/>
      <c r="CA254" s="34"/>
      <c r="CB254" s="34"/>
      <c r="CC254" s="34"/>
      <c r="CD254" s="34"/>
      <c r="CE254" s="34"/>
      <c r="CF254" s="34"/>
      <c r="CG254" s="34"/>
      <c r="CH254" s="34"/>
      <c r="CI254" s="34"/>
      <c r="CJ254" s="34"/>
      <c r="CK254" s="34"/>
      <c r="CL254" s="34"/>
      <c r="CM254" s="34"/>
      <c r="CN254" s="34"/>
      <c r="CO254" s="34"/>
      <c r="CP254" s="34"/>
      <c r="CQ254" s="34"/>
      <c r="CR254" s="34"/>
      <c r="CS254" s="34"/>
      <c r="CT254" s="34"/>
      <c r="CU254" s="34"/>
      <c r="CV254" s="34"/>
      <c r="CW254" s="34"/>
      <c r="CX254" s="34"/>
      <c r="CY254" s="34"/>
      <c r="CZ254" s="34"/>
    </row>
    <row r="255" spans="1:104">
      <c r="A255" s="34"/>
      <c r="B255" s="34"/>
      <c r="C255" s="34"/>
      <c r="D255" s="34"/>
      <c r="E255" s="34"/>
      <c r="F255" s="34"/>
      <c r="G255" s="34"/>
      <c r="H255" s="34"/>
      <c r="I255" s="34"/>
      <c r="J255" s="34"/>
      <c r="K255" s="34"/>
      <c r="L255" s="34"/>
      <c r="M255" s="34"/>
      <c r="N255" s="34"/>
      <c r="O255" s="34"/>
      <c r="P255" s="34"/>
      <c r="Q255" s="57"/>
      <c r="R255" s="57"/>
      <c r="S255" s="34"/>
      <c r="T255" s="37"/>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c r="BR255" s="34"/>
      <c r="BS255" s="34"/>
      <c r="BT255" s="34"/>
      <c r="BU255" s="34"/>
      <c r="BV255" s="34"/>
      <c r="BW255" s="34"/>
      <c r="BX255" s="34"/>
      <c r="BY255" s="34"/>
      <c r="BZ255" s="34"/>
      <c r="CA255" s="34"/>
      <c r="CB255" s="34"/>
      <c r="CC255" s="34"/>
      <c r="CD255" s="34"/>
      <c r="CE255" s="34"/>
      <c r="CF255" s="34"/>
      <c r="CG255" s="34"/>
      <c r="CH255" s="34"/>
      <c r="CI255" s="34"/>
      <c r="CJ255" s="34"/>
      <c r="CK255" s="34"/>
      <c r="CL255" s="34"/>
      <c r="CM255" s="34"/>
      <c r="CN255" s="34"/>
      <c r="CO255" s="34"/>
      <c r="CP255" s="34"/>
      <c r="CQ255" s="34"/>
      <c r="CR255" s="34"/>
      <c r="CS255" s="34"/>
      <c r="CT255" s="34"/>
      <c r="CU255" s="34"/>
      <c r="CV255" s="34"/>
      <c r="CW255" s="34"/>
      <c r="CX255" s="34"/>
      <c r="CY255" s="34"/>
      <c r="CZ255" s="34"/>
    </row>
    <row r="256" spans="1:104">
      <c r="A256" s="34"/>
      <c r="B256" s="34"/>
      <c r="C256" s="34"/>
      <c r="D256" s="34"/>
      <c r="E256" s="34"/>
      <c r="F256" s="34"/>
      <c r="G256" s="34"/>
      <c r="H256" s="34"/>
      <c r="I256" s="34"/>
      <c r="J256" s="34"/>
      <c r="K256" s="34"/>
      <c r="L256" s="34"/>
      <c r="M256" s="34"/>
      <c r="N256" s="34"/>
      <c r="O256" s="34"/>
      <c r="P256" s="34"/>
      <c r="Q256" s="57"/>
      <c r="R256" s="57"/>
      <c r="S256" s="34"/>
      <c r="T256" s="37"/>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c r="BR256" s="34"/>
      <c r="BS256" s="34"/>
      <c r="BT256" s="34"/>
      <c r="BU256" s="34"/>
      <c r="BV256" s="34"/>
      <c r="BW256" s="34"/>
      <c r="BX256" s="34"/>
      <c r="BY256" s="34"/>
      <c r="BZ256" s="34"/>
      <c r="CA256" s="34"/>
      <c r="CB256" s="34"/>
      <c r="CC256" s="34"/>
      <c r="CD256" s="34"/>
      <c r="CE256" s="34"/>
      <c r="CF256" s="34"/>
      <c r="CG256" s="34"/>
      <c r="CH256" s="34"/>
      <c r="CI256" s="34"/>
      <c r="CJ256" s="34"/>
      <c r="CK256" s="34"/>
      <c r="CL256" s="34"/>
      <c r="CM256" s="34"/>
      <c r="CN256" s="34"/>
      <c r="CO256" s="34"/>
      <c r="CP256" s="34"/>
      <c r="CQ256" s="34"/>
      <c r="CR256" s="34"/>
      <c r="CS256" s="34"/>
      <c r="CT256" s="34"/>
      <c r="CU256" s="34"/>
      <c r="CV256" s="34"/>
      <c r="CW256" s="34"/>
      <c r="CX256" s="34"/>
      <c r="CY256" s="34"/>
      <c r="CZ256" s="34"/>
    </row>
    <row r="257" spans="1:104">
      <c r="A257" s="34"/>
      <c r="B257" s="34"/>
      <c r="C257" s="34"/>
      <c r="D257" s="34"/>
      <c r="E257" s="34"/>
      <c r="F257" s="34"/>
      <c r="G257" s="34"/>
      <c r="H257" s="34"/>
      <c r="I257" s="34"/>
      <c r="J257" s="34"/>
      <c r="K257" s="34"/>
      <c r="L257" s="34"/>
      <c r="M257" s="34"/>
      <c r="N257" s="34"/>
      <c r="O257" s="34"/>
      <c r="P257" s="34"/>
      <c r="Q257" s="57"/>
      <c r="R257" s="57"/>
      <c r="S257" s="34"/>
      <c r="T257" s="37"/>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c r="BR257" s="34"/>
      <c r="BS257" s="34"/>
      <c r="BT257" s="34"/>
      <c r="BU257" s="34"/>
      <c r="BV257" s="34"/>
      <c r="BW257" s="34"/>
      <c r="BX257" s="34"/>
      <c r="BY257" s="34"/>
      <c r="BZ257" s="34"/>
      <c r="CA257" s="34"/>
      <c r="CB257" s="34"/>
      <c r="CC257" s="34"/>
      <c r="CD257" s="34"/>
      <c r="CE257" s="34"/>
      <c r="CF257" s="34"/>
      <c r="CG257" s="34"/>
      <c r="CH257" s="34"/>
      <c r="CI257" s="34"/>
      <c r="CJ257" s="34"/>
      <c r="CK257" s="34"/>
      <c r="CL257" s="34"/>
      <c r="CM257" s="34"/>
      <c r="CN257" s="34"/>
      <c r="CO257" s="34"/>
      <c r="CP257" s="34"/>
      <c r="CQ257" s="34"/>
      <c r="CR257" s="34"/>
      <c r="CS257" s="34"/>
      <c r="CT257" s="34"/>
      <c r="CU257" s="34"/>
      <c r="CV257" s="34"/>
      <c r="CW257" s="34"/>
      <c r="CX257" s="34"/>
      <c r="CY257" s="34"/>
      <c r="CZ257" s="34"/>
    </row>
    <row r="258" spans="1:104">
      <c r="A258" s="34"/>
      <c r="B258" s="34"/>
      <c r="C258" s="34"/>
      <c r="D258" s="34"/>
      <c r="E258" s="34"/>
      <c r="F258" s="34"/>
      <c r="G258" s="34"/>
      <c r="H258" s="34"/>
      <c r="I258" s="34"/>
      <c r="J258" s="34"/>
      <c r="K258" s="34"/>
      <c r="L258" s="34"/>
      <c r="M258" s="34"/>
      <c r="N258" s="34"/>
      <c r="O258" s="34"/>
      <c r="P258" s="34"/>
      <c r="Q258" s="57"/>
      <c r="R258" s="57"/>
      <c r="S258" s="34"/>
      <c r="T258" s="37"/>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c r="BR258" s="34"/>
      <c r="BS258" s="34"/>
      <c r="BT258" s="34"/>
      <c r="BU258" s="34"/>
      <c r="BV258" s="34"/>
      <c r="BW258" s="34"/>
      <c r="BX258" s="34"/>
      <c r="BY258" s="34"/>
      <c r="BZ258" s="34"/>
      <c r="CA258" s="34"/>
      <c r="CB258" s="34"/>
      <c r="CC258" s="34"/>
      <c r="CD258" s="34"/>
      <c r="CE258" s="34"/>
      <c r="CF258" s="34"/>
      <c r="CG258" s="34"/>
      <c r="CH258" s="34"/>
      <c r="CI258" s="34"/>
      <c r="CJ258" s="34"/>
      <c r="CK258" s="34"/>
      <c r="CL258" s="34"/>
      <c r="CM258" s="34"/>
      <c r="CN258" s="34"/>
      <c r="CO258" s="34"/>
      <c r="CP258" s="34"/>
      <c r="CQ258" s="34"/>
      <c r="CR258" s="34"/>
      <c r="CS258" s="34"/>
      <c r="CT258" s="34"/>
      <c r="CU258" s="34"/>
      <c r="CV258" s="34"/>
      <c r="CW258" s="34"/>
      <c r="CX258" s="34"/>
      <c r="CY258" s="34"/>
      <c r="CZ258" s="34"/>
    </row>
    <row r="259" spans="1:104">
      <c r="A259" s="34"/>
      <c r="B259" s="34"/>
      <c r="C259" s="34"/>
      <c r="D259" s="34"/>
      <c r="E259" s="34"/>
      <c r="F259" s="34"/>
      <c r="G259" s="34"/>
      <c r="H259" s="34"/>
      <c r="I259" s="34"/>
      <c r="J259" s="34"/>
      <c r="K259" s="34"/>
      <c r="L259" s="34"/>
      <c r="M259" s="34"/>
      <c r="N259" s="34"/>
      <c r="O259" s="34"/>
      <c r="P259" s="34"/>
      <c r="Q259" s="57"/>
      <c r="R259" s="57"/>
      <c r="S259" s="34"/>
      <c r="T259" s="37"/>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c r="BR259" s="34"/>
      <c r="BS259" s="34"/>
      <c r="BT259" s="34"/>
      <c r="BU259" s="34"/>
      <c r="BV259" s="34"/>
      <c r="BW259" s="34"/>
      <c r="BX259" s="34"/>
      <c r="BY259" s="34"/>
      <c r="BZ259" s="34"/>
      <c r="CA259" s="34"/>
      <c r="CB259" s="34"/>
      <c r="CC259" s="34"/>
      <c r="CD259" s="34"/>
      <c r="CE259" s="34"/>
      <c r="CF259" s="34"/>
      <c r="CG259" s="34"/>
      <c r="CH259" s="34"/>
      <c r="CI259" s="34"/>
      <c r="CJ259" s="34"/>
      <c r="CK259" s="34"/>
      <c r="CL259" s="34"/>
      <c r="CM259" s="34"/>
      <c r="CN259" s="34"/>
      <c r="CO259" s="34"/>
      <c r="CP259" s="34"/>
      <c r="CQ259" s="34"/>
      <c r="CR259" s="34"/>
      <c r="CS259" s="34"/>
      <c r="CT259" s="34"/>
      <c r="CU259" s="34"/>
      <c r="CV259" s="34"/>
      <c r="CW259" s="34"/>
      <c r="CX259" s="34"/>
      <c r="CY259" s="34"/>
      <c r="CZ259" s="34"/>
    </row>
    <row r="260" spans="1:104">
      <c r="A260" s="34"/>
      <c r="B260" s="34"/>
      <c r="C260" s="34"/>
      <c r="D260" s="34"/>
      <c r="E260" s="34"/>
      <c r="F260" s="34"/>
      <c r="G260" s="34"/>
      <c r="H260" s="34"/>
      <c r="I260" s="34"/>
      <c r="J260" s="34"/>
      <c r="K260" s="34"/>
      <c r="L260" s="34"/>
      <c r="M260" s="34"/>
      <c r="N260" s="34"/>
      <c r="O260" s="34"/>
      <c r="P260" s="34"/>
      <c r="Q260" s="57"/>
      <c r="R260" s="57"/>
      <c r="S260" s="34"/>
      <c r="T260" s="37"/>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c r="BR260" s="34"/>
      <c r="BS260" s="34"/>
      <c r="BT260" s="34"/>
      <c r="BU260" s="34"/>
      <c r="BV260" s="34"/>
      <c r="BW260" s="34"/>
      <c r="BX260" s="34"/>
      <c r="BY260" s="34"/>
      <c r="BZ260" s="34"/>
      <c r="CA260" s="34"/>
      <c r="CB260" s="34"/>
      <c r="CC260" s="34"/>
      <c r="CD260" s="34"/>
      <c r="CE260" s="34"/>
      <c r="CF260" s="34"/>
      <c r="CG260" s="34"/>
      <c r="CH260" s="34"/>
      <c r="CI260" s="34"/>
      <c r="CJ260" s="34"/>
      <c r="CK260" s="34"/>
      <c r="CL260" s="34"/>
      <c r="CM260" s="34"/>
      <c r="CN260" s="34"/>
      <c r="CO260" s="34"/>
      <c r="CP260" s="34"/>
      <c r="CQ260" s="34"/>
      <c r="CR260" s="34"/>
      <c r="CS260" s="34"/>
      <c r="CT260" s="34"/>
      <c r="CU260" s="34"/>
      <c r="CV260" s="34"/>
      <c r="CW260" s="34"/>
      <c r="CX260" s="34"/>
      <c r="CY260" s="34"/>
      <c r="CZ260" s="34"/>
    </row>
    <row r="261" spans="1:104">
      <c r="A261" s="34"/>
      <c r="B261" s="34"/>
      <c r="C261" s="34"/>
      <c r="D261" s="34"/>
      <c r="E261" s="34"/>
      <c r="F261" s="34"/>
      <c r="G261" s="34"/>
      <c r="H261" s="34"/>
      <c r="I261" s="34"/>
      <c r="J261" s="34"/>
      <c r="K261" s="34"/>
      <c r="L261" s="34"/>
      <c r="M261" s="34"/>
      <c r="N261" s="34"/>
      <c r="O261" s="34"/>
      <c r="P261" s="34"/>
      <c r="Q261" s="57"/>
      <c r="R261" s="57"/>
      <c r="S261" s="34"/>
      <c r="T261" s="37"/>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c r="BR261" s="34"/>
      <c r="BS261" s="34"/>
      <c r="BT261" s="34"/>
      <c r="BU261" s="34"/>
      <c r="BV261" s="34"/>
      <c r="BW261" s="34"/>
      <c r="BX261" s="34"/>
      <c r="BY261" s="34"/>
      <c r="BZ261" s="34"/>
      <c r="CA261" s="34"/>
      <c r="CB261" s="34"/>
      <c r="CC261" s="34"/>
      <c r="CD261" s="34"/>
      <c r="CE261" s="34"/>
      <c r="CF261" s="34"/>
      <c r="CG261" s="34"/>
      <c r="CH261" s="34"/>
      <c r="CI261" s="34"/>
      <c r="CJ261" s="34"/>
      <c r="CK261" s="34"/>
      <c r="CL261" s="34"/>
      <c r="CM261" s="34"/>
      <c r="CN261" s="34"/>
      <c r="CO261" s="34"/>
      <c r="CP261" s="34"/>
      <c r="CQ261" s="34"/>
      <c r="CR261" s="34"/>
      <c r="CS261" s="34"/>
      <c r="CT261" s="34"/>
      <c r="CU261" s="34"/>
      <c r="CV261" s="34"/>
      <c r="CW261" s="34"/>
      <c r="CX261" s="34"/>
      <c r="CY261" s="34"/>
      <c r="CZ261" s="34"/>
    </row>
    <row r="262" spans="1:104">
      <c r="A262" s="34"/>
      <c r="B262" s="34"/>
      <c r="C262" s="34"/>
      <c r="D262" s="34"/>
      <c r="E262" s="34"/>
      <c r="F262" s="34"/>
      <c r="G262" s="34"/>
      <c r="H262" s="34"/>
      <c r="I262" s="34"/>
      <c r="J262" s="34"/>
      <c r="K262" s="34"/>
      <c r="L262" s="34"/>
      <c r="M262" s="34"/>
      <c r="N262" s="34"/>
      <c r="O262" s="34"/>
      <c r="P262" s="34"/>
      <c r="Q262" s="57"/>
      <c r="R262" s="57"/>
      <c r="S262" s="34"/>
      <c r="T262" s="37"/>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c r="BR262" s="34"/>
      <c r="BS262" s="34"/>
      <c r="BT262" s="34"/>
      <c r="BU262" s="34"/>
      <c r="BV262" s="34"/>
      <c r="BW262" s="34"/>
      <c r="BX262" s="34"/>
      <c r="BY262" s="34"/>
      <c r="BZ262" s="34"/>
      <c r="CA262" s="34"/>
      <c r="CB262" s="34"/>
      <c r="CC262" s="34"/>
      <c r="CD262" s="34"/>
      <c r="CE262" s="34"/>
      <c r="CF262" s="34"/>
      <c r="CG262" s="34"/>
      <c r="CH262" s="34"/>
      <c r="CI262" s="34"/>
      <c r="CJ262" s="34"/>
      <c r="CK262" s="34"/>
      <c r="CL262" s="34"/>
      <c r="CM262" s="34"/>
      <c r="CN262" s="34"/>
      <c r="CO262" s="34"/>
      <c r="CP262" s="34"/>
      <c r="CQ262" s="34"/>
      <c r="CR262" s="34"/>
      <c r="CS262" s="34"/>
      <c r="CT262" s="34"/>
      <c r="CU262" s="34"/>
      <c r="CV262" s="34"/>
      <c r="CW262" s="34"/>
      <c r="CX262" s="34"/>
      <c r="CY262" s="34"/>
      <c r="CZ262" s="34"/>
    </row>
    <row r="263" spans="1:104">
      <c r="A263" s="34"/>
      <c r="B263" s="34"/>
      <c r="C263" s="34"/>
      <c r="D263" s="34"/>
      <c r="E263" s="34"/>
      <c r="F263" s="34"/>
      <c r="G263" s="34"/>
      <c r="H263" s="34"/>
      <c r="I263" s="34"/>
      <c r="J263" s="34"/>
      <c r="K263" s="34"/>
      <c r="L263" s="34"/>
      <c r="M263" s="34"/>
      <c r="N263" s="34"/>
      <c r="O263" s="34"/>
      <c r="P263" s="34"/>
      <c r="Q263" s="57"/>
      <c r="R263" s="57"/>
      <c r="S263" s="34"/>
      <c r="T263" s="37"/>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c r="BR263" s="34"/>
      <c r="BS263" s="34"/>
      <c r="BT263" s="34"/>
      <c r="BU263" s="34"/>
      <c r="BV263" s="34"/>
      <c r="BW263" s="34"/>
      <c r="BX263" s="34"/>
      <c r="BY263" s="34"/>
      <c r="BZ263" s="34"/>
      <c r="CA263" s="34"/>
      <c r="CB263" s="34"/>
      <c r="CC263" s="34"/>
      <c r="CD263" s="34"/>
      <c r="CE263" s="34"/>
      <c r="CF263" s="34"/>
      <c r="CG263" s="34"/>
      <c r="CH263" s="34"/>
      <c r="CI263" s="34"/>
      <c r="CJ263" s="34"/>
      <c r="CK263" s="34"/>
      <c r="CL263" s="34"/>
      <c r="CM263" s="34"/>
      <c r="CN263" s="34"/>
      <c r="CO263" s="34"/>
      <c r="CP263" s="34"/>
      <c r="CQ263" s="34"/>
      <c r="CR263" s="34"/>
      <c r="CS263" s="34"/>
      <c r="CT263" s="34"/>
      <c r="CU263" s="34"/>
      <c r="CV263" s="34"/>
      <c r="CW263" s="34"/>
      <c r="CX263" s="34"/>
      <c r="CY263" s="34"/>
      <c r="CZ263" s="34"/>
    </row>
    <row r="264" spans="1:104">
      <c r="A264" s="34"/>
      <c r="B264" s="34"/>
      <c r="C264" s="34"/>
      <c r="D264" s="34"/>
      <c r="E264" s="34"/>
      <c r="F264" s="34"/>
      <c r="G264" s="34"/>
      <c r="H264" s="34"/>
      <c r="I264" s="34"/>
      <c r="J264" s="34"/>
      <c r="K264" s="34"/>
      <c r="L264" s="34"/>
      <c r="M264" s="34"/>
      <c r="N264" s="34"/>
      <c r="O264" s="34"/>
      <c r="P264" s="34"/>
      <c r="Q264" s="57"/>
      <c r="R264" s="57"/>
      <c r="S264" s="34"/>
      <c r="T264" s="37"/>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c r="BR264" s="34"/>
      <c r="BS264" s="34"/>
      <c r="BT264" s="34"/>
      <c r="BU264" s="34"/>
      <c r="BV264" s="34"/>
      <c r="BW264" s="34"/>
      <c r="BX264" s="34"/>
      <c r="BY264" s="34"/>
      <c r="BZ264" s="34"/>
      <c r="CA264" s="34"/>
      <c r="CB264" s="34"/>
      <c r="CC264" s="34"/>
      <c r="CD264" s="34"/>
      <c r="CE264" s="34"/>
      <c r="CF264" s="34"/>
      <c r="CG264" s="34"/>
      <c r="CH264" s="34"/>
      <c r="CI264" s="34"/>
      <c r="CJ264" s="34"/>
      <c r="CK264" s="34"/>
      <c r="CL264" s="34"/>
      <c r="CM264" s="34"/>
      <c r="CN264" s="34"/>
      <c r="CO264" s="34"/>
      <c r="CP264" s="34"/>
      <c r="CQ264" s="34"/>
      <c r="CR264" s="34"/>
      <c r="CS264" s="34"/>
      <c r="CT264" s="34"/>
      <c r="CU264" s="34"/>
      <c r="CV264" s="34"/>
      <c r="CW264" s="34"/>
      <c r="CX264" s="34"/>
      <c r="CY264" s="34"/>
      <c r="CZ264" s="34"/>
    </row>
    <row r="265" spans="1:104">
      <c r="A265" s="34"/>
      <c r="B265" s="34"/>
      <c r="C265" s="34"/>
      <c r="D265" s="34"/>
      <c r="E265" s="34"/>
      <c r="F265" s="34"/>
      <c r="G265" s="34"/>
      <c r="H265" s="34"/>
      <c r="I265" s="34"/>
      <c r="J265" s="34"/>
      <c r="K265" s="34"/>
      <c r="L265" s="34"/>
      <c r="M265" s="34"/>
      <c r="N265" s="34"/>
      <c r="O265" s="34"/>
      <c r="P265" s="34"/>
      <c r="Q265" s="57"/>
      <c r="R265" s="57"/>
      <c r="S265" s="34"/>
      <c r="T265" s="37"/>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c r="BR265" s="34"/>
      <c r="BS265" s="34"/>
      <c r="BT265" s="34"/>
      <c r="BU265" s="34"/>
      <c r="BV265" s="34"/>
      <c r="BW265" s="34"/>
      <c r="BX265" s="34"/>
      <c r="BY265" s="34"/>
      <c r="BZ265" s="34"/>
      <c r="CA265" s="34"/>
      <c r="CB265" s="34"/>
      <c r="CC265" s="34"/>
      <c r="CD265" s="34"/>
      <c r="CE265" s="34"/>
      <c r="CF265" s="34"/>
      <c r="CG265" s="34"/>
      <c r="CH265" s="34"/>
      <c r="CI265" s="34"/>
      <c r="CJ265" s="34"/>
      <c r="CK265" s="34"/>
      <c r="CL265" s="34"/>
      <c r="CM265" s="34"/>
      <c r="CN265" s="34"/>
      <c r="CO265" s="34"/>
      <c r="CP265" s="34"/>
      <c r="CQ265" s="34"/>
      <c r="CR265" s="34"/>
      <c r="CS265" s="34"/>
      <c r="CT265" s="34"/>
      <c r="CU265" s="34"/>
      <c r="CV265" s="34"/>
      <c r="CW265" s="34"/>
      <c r="CX265" s="34"/>
      <c r="CY265" s="34"/>
      <c r="CZ265" s="34"/>
    </row>
    <row r="266" spans="1:104">
      <c r="A266" s="34"/>
      <c r="B266" s="34"/>
      <c r="C266" s="34"/>
      <c r="D266" s="34"/>
      <c r="E266" s="34"/>
      <c r="F266" s="34"/>
      <c r="G266" s="34"/>
      <c r="H266" s="34"/>
      <c r="I266" s="34"/>
      <c r="J266" s="34"/>
      <c r="K266" s="34"/>
      <c r="L266" s="34"/>
      <c r="M266" s="34"/>
      <c r="N266" s="34"/>
      <c r="O266" s="34"/>
      <c r="P266" s="34"/>
      <c r="Q266" s="57"/>
      <c r="R266" s="57"/>
      <c r="S266" s="34"/>
      <c r="T266" s="37"/>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row>
    <row r="267" spans="1:104">
      <c r="A267" s="34"/>
      <c r="B267" s="34"/>
      <c r="C267" s="34"/>
      <c r="D267" s="34"/>
      <c r="E267" s="34"/>
      <c r="F267" s="34"/>
      <c r="G267" s="34"/>
      <c r="H267" s="34"/>
      <c r="I267" s="34"/>
      <c r="J267" s="34"/>
      <c r="K267" s="34"/>
      <c r="L267" s="34"/>
      <c r="M267" s="34"/>
      <c r="N267" s="34"/>
      <c r="O267" s="34"/>
      <c r="P267" s="34"/>
      <c r="Q267" s="57"/>
      <c r="R267" s="57"/>
      <c r="S267" s="34"/>
      <c r="T267" s="37"/>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c r="BR267" s="34"/>
      <c r="BS267" s="34"/>
      <c r="BT267" s="34"/>
      <c r="BU267" s="34"/>
      <c r="BV267" s="34"/>
      <c r="BW267" s="34"/>
      <c r="BX267" s="34"/>
      <c r="BY267" s="34"/>
      <c r="BZ267" s="34"/>
      <c r="CA267" s="34"/>
      <c r="CB267" s="34"/>
      <c r="CC267" s="34"/>
      <c r="CD267" s="34"/>
      <c r="CE267" s="34"/>
      <c r="CF267" s="34"/>
      <c r="CG267" s="34"/>
      <c r="CH267" s="34"/>
      <c r="CI267" s="34"/>
      <c r="CJ267" s="34"/>
      <c r="CK267" s="34"/>
      <c r="CL267" s="34"/>
      <c r="CM267" s="34"/>
      <c r="CN267" s="34"/>
      <c r="CO267" s="34"/>
      <c r="CP267" s="34"/>
      <c r="CQ267" s="34"/>
      <c r="CR267" s="34"/>
      <c r="CS267" s="34"/>
      <c r="CT267" s="34"/>
      <c r="CU267" s="34"/>
      <c r="CV267" s="34"/>
      <c r="CW267" s="34"/>
      <c r="CX267" s="34"/>
      <c r="CY267" s="34"/>
      <c r="CZ267" s="34"/>
    </row>
    <row r="268" spans="1:104">
      <c r="A268" s="34"/>
      <c r="B268" s="34"/>
      <c r="C268" s="34"/>
      <c r="D268" s="34"/>
      <c r="E268" s="34"/>
      <c r="F268" s="34"/>
      <c r="G268" s="34"/>
      <c r="H268" s="34"/>
      <c r="I268" s="34"/>
      <c r="J268" s="34"/>
      <c r="K268" s="34"/>
      <c r="L268" s="34"/>
      <c r="M268" s="34"/>
      <c r="N268" s="34"/>
      <c r="O268" s="34"/>
      <c r="P268" s="34"/>
      <c r="Q268" s="57"/>
      <c r="R268" s="57"/>
      <c r="S268" s="34"/>
      <c r="T268" s="37"/>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c r="AX268" s="34"/>
      <c r="AY268" s="34"/>
      <c r="AZ268" s="34"/>
      <c r="BA268" s="34"/>
      <c r="BB268" s="34"/>
      <c r="BC268" s="34"/>
      <c r="BD268" s="34"/>
      <c r="BE268" s="34"/>
      <c r="BF268" s="34"/>
      <c r="BR268" s="34"/>
      <c r="BS268" s="34"/>
      <c r="BT268" s="34"/>
      <c r="BU268" s="34"/>
      <c r="BV268" s="34"/>
      <c r="BW268" s="34"/>
      <c r="BX268" s="34"/>
      <c r="BY268" s="34"/>
      <c r="BZ268" s="34"/>
      <c r="CA268" s="34"/>
      <c r="CB268" s="34"/>
      <c r="CC268" s="34"/>
      <c r="CD268" s="34"/>
      <c r="CE268" s="34"/>
      <c r="CF268" s="34"/>
      <c r="CG268" s="34"/>
      <c r="CH268" s="34"/>
      <c r="CI268" s="34"/>
      <c r="CJ268" s="34"/>
      <c r="CK268" s="34"/>
      <c r="CL268" s="34"/>
      <c r="CM268" s="34"/>
      <c r="CN268" s="34"/>
      <c r="CO268" s="34"/>
      <c r="CP268" s="34"/>
      <c r="CQ268" s="34"/>
      <c r="CR268" s="34"/>
      <c r="CS268" s="34"/>
      <c r="CT268" s="34"/>
      <c r="CU268" s="34"/>
      <c r="CV268" s="34"/>
      <c r="CW268" s="34"/>
      <c r="CX268" s="34"/>
      <c r="CY268" s="34"/>
      <c r="CZ268" s="34"/>
    </row>
    <row r="269" spans="1:104">
      <c r="A269" s="34"/>
      <c r="B269" s="34"/>
      <c r="C269" s="34"/>
      <c r="D269" s="34"/>
      <c r="E269" s="34"/>
      <c r="F269" s="34"/>
      <c r="G269" s="34"/>
      <c r="H269" s="34"/>
      <c r="I269" s="34"/>
      <c r="J269" s="34"/>
      <c r="K269" s="34"/>
      <c r="L269" s="34"/>
      <c r="M269" s="34"/>
      <c r="N269" s="34"/>
      <c r="O269" s="34"/>
      <c r="P269" s="34"/>
      <c r="Q269" s="57"/>
      <c r="R269" s="57"/>
      <c r="S269" s="34"/>
      <c r="T269" s="37"/>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c r="BR269" s="34"/>
      <c r="BS269" s="34"/>
      <c r="BT269" s="34"/>
      <c r="BU269" s="34"/>
      <c r="BV269" s="34"/>
      <c r="BW269" s="34"/>
      <c r="BX269" s="34"/>
      <c r="BY269" s="34"/>
      <c r="BZ269" s="34"/>
      <c r="CA269" s="34"/>
      <c r="CB269" s="34"/>
      <c r="CC269" s="34"/>
      <c r="CD269" s="34"/>
      <c r="CE269" s="34"/>
      <c r="CF269" s="34"/>
      <c r="CG269" s="34"/>
      <c r="CH269" s="34"/>
      <c r="CI269" s="34"/>
      <c r="CJ269" s="34"/>
      <c r="CK269" s="34"/>
      <c r="CL269" s="34"/>
      <c r="CM269" s="34"/>
      <c r="CN269" s="34"/>
      <c r="CO269" s="34"/>
      <c r="CP269" s="34"/>
      <c r="CQ269" s="34"/>
      <c r="CR269" s="34"/>
      <c r="CS269" s="34"/>
      <c r="CT269" s="34"/>
      <c r="CU269" s="34"/>
      <c r="CV269" s="34"/>
      <c r="CW269" s="34"/>
      <c r="CX269" s="34"/>
      <c r="CY269" s="34"/>
      <c r="CZ269" s="34"/>
    </row>
    <row r="270" spans="1:104">
      <c r="A270" s="34"/>
      <c r="B270" s="34"/>
      <c r="C270" s="34"/>
      <c r="D270" s="34"/>
      <c r="E270" s="34"/>
      <c r="F270" s="34"/>
      <c r="G270" s="34"/>
      <c r="H270" s="34"/>
      <c r="I270" s="34"/>
      <c r="J270" s="34"/>
      <c r="K270" s="34"/>
      <c r="L270" s="34"/>
      <c r="M270" s="34"/>
      <c r="N270" s="34"/>
      <c r="O270" s="34"/>
      <c r="P270" s="34"/>
      <c r="Q270" s="57"/>
      <c r="R270" s="57"/>
      <c r="S270" s="34"/>
      <c r="T270" s="37"/>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c r="BR270" s="34"/>
      <c r="BS270" s="34"/>
      <c r="BT270" s="34"/>
      <c r="BU270" s="34"/>
      <c r="BV270" s="34"/>
      <c r="BW270" s="34"/>
      <c r="BX270" s="34"/>
      <c r="BY270" s="34"/>
      <c r="BZ270" s="34"/>
      <c r="CA270" s="34"/>
      <c r="CB270" s="34"/>
      <c r="CC270" s="34"/>
      <c r="CD270" s="34"/>
      <c r="CE270" s="34"/>
      <c r="CF270" s="34"/>
      <c r="CG270" s="34"/>
      <c r="CH270" s="34"/>
      <c r="CI270" s="34"/>
      <c r="CJ270" s="34"/>
      <c r="CK270" s="34"/>
      <c r="CL270" s="34"/>
      <c r="CM270" s="34"/>
      <c r="CN270" s="34"/>
      <c r="CO270" s="34"/>
      <c r="CP270" s="34"/>
      <c r="CQ270" s="34"/>
      <c r="CR270" s="34"/>
      <c r="CS270" s="34"/>
      <c r="CT270" s="34"/>
      <c r="CU270" s="34"/>
      <c r="CV270" s="34"/>
      <c r="CW270" s="34"/>
      <c r="CX270" s="34"/>
      <c r="CY270" s="34"/>
      <c r="CZ270" s="34"/>
    </row>
    <row r="271" spans="1:104">
      <c r="A271" s="34"/>
      <c r="B271" s="34"/>
      <c r="C271" s="34"/>
      <c r="D271" s="34"/>
      <c r="E271" s="34"/>
      <c r="F271" s="34"/>
      <c r="G271" s="34"/>
      <c r="H271" s="34"/>
      <c r="I271" s="34"/>
      <c r="J271" s="34"/>
      <c r="K271" s="34"/>
      <c r="L271" s="34"/>
      <c r="M271" s="34"/>
      <c r="N271" s="34"/>
      <c r="O271" s="34"/>
      <c r="P271" s="34"/>
      <c r="Q271" s="57"/>
      <c r="R271" s="57"/>
      <c r="S271" s="34"/>
      <c r="T271" s="37"/>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c r="BR271" s="34"/>
      <c r="BS271" s="34"/>
      <c r="BT271" s="34"/>
      <c r="BU271" s="34"/>
      <c r="BV271" s="34"/>
      <c r="BW271" s="34"/>
      <c r="BX271" s="34"/>
      <c r="BY271" s="34"/>
      <c r="BZ271" s="34"/>
      <c r="CA271" s="34"/>
      <c r="CB271" s="34"/>
      <c r="CC271" s="34"/>
      <c r="CD271" s="34"/>
      <c r="CE271" s="34"/>
      <c r="CF271" s="34"/>
      <c r="CG271" s="34"/>
      <c r="CH271" s="34"/>
      <c r="CI271" s="34"/>
      <c r="CJ271" s="34"/>
      <c r="CK271" s="34"/>
      <c r="CL271" s="34"/>
      <c r="CM271" s="34"/>
      <c r="CN271" s="34"/>
      <c r="CO271" s="34"/>
      <c r="CP271" s="34"/>
      <c r="CQ271" s="34"/>
      <c r="CR271" s="34"/>
      <c r="CS271" s="34"/>
      <c r="CT271" s="34"/>
      <c r="CU271" s="34"/>
      <c r="CV271" s="34"/>
      <c r="CW271" s="34"/>
      <c r="CX271" s="34"/>
      <c r="CY271" s="34"/>
      <c r="CZ271" s="34"/>
    </row>
    <row r="272" spans="1:104">
      <c r="A272" s="34"/>
      <c r="B272" s="34"/>
      <c r="C272" s="34"/>
      <c r="D272" s="34"/>
      <c r="E272" s="34"/>
      <c r="F272" s="34"/>
      <c r="G272" s="34"/>
      <c r="H272" s="34"/>
      <c r="I272" s="34"/>
      <c r="J272" s="34"/>
      <c r="K272" s="34"/>
      <c r="L272" s="34"/>
      <c r="M272" s="34"/>
      <c r="N272" s="34"/>
      <c r="O272" s="34"/>
      <c r="P272" s="34"/>
      <c r="Q272" s="57"/>
      <c r="R272" s="57"/>
      <c r="S272" s="34"/>
      <c r="T272" s="37"/>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c r="BR272" s="34"/>
      <c r="BS272" s="34"/>
      <c r="BT272" s="34"/>
      <c r="BU272" s="34"/>
      <c r="BV272" s="34"/>
      <c r="BW272" s="34"/>
      <c r="BX272" s="34"/>
      <c r="BY272" s="34"/>
      <c r="BZ272" s="34"/>
      <c r="CA272" s="34"/>
      <c r="CB272" s="34"/>
      <c r="CC272" s="34"/>
      <c r="CD272" s="34"/>
      <c r="CE272" s="34"/>
      <c r="CF272" s="34"/>
      <c r="CG272" s="34"/>
      <c r="CH272" s="34"/>
      <c r="CI272" s="34"/>
      <c r="CJ272" s="34"/>
      <c r="CK272" s="34"/>
      <c r="CL272" s="34"/>
      <c r="CM272" s="34"/>
      <c r="CN272" s="34"/>
      <c r="CO272" s="34"/>
      <c r="CP272" s="34"/>
      <c r="CQ272" s="34"/>
      <c r="CR272" s="34"/>
      <c r="CS272" s="34"/>
      <c r="CT272" s="34"/>
      <c r="CU272" s="34"/>
      <c r="CV272" s="34"/>
      <c r="CW272" s="34"/>
      <c r="CX272" s="34"/>
      <c r="CY272" s="34"/>
      <c r="CZ272" s="34"/>
    </row>
    <row r="273" spans="1:104">
      <c r="A273" s="34"/>
      <c r="B273" s="34"/>
      <c r="C273" s="34"/>
      <c r="D273" s="34"/>
      <c r="E273" s="34"/>
      <c r="F273" s="34"/>
      <c r="G273" s="34"/>
      <c r="H273" s="34"/>
      <c r="I273" s="34"/>
      <c r="J273" s="34"/>
      <c r="K273" s="34"/>
      <c r="L273" s="34"/>
      <c r="M273" s="34"/>
      <c r="N273" s="34"/>
      <c r="O273" s="34"/>
      <c r="P273" s="34"/>
      <c r="Q273" s="57"/>
      <c r="R273" s="57"/>
      <c r="S273" s="34"/>
      <c r="T273" s="37"/>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A273" s="34"/>
      <c r="BB273" s="34"/>
      <c r="BC273" s="34"/>
      <c r="BD273" s="34"/>
      <c r="BE273" s="34"/>
      <c r="BF273" s="34"/>
      <c r="BR273" s="34"/>
      <c r="BS273" s="34"/>
      <c r="BT273" s="34"/>
      <c r="BU273" s="34"/>
      <c r="BV273" s="34"/>
      <c r="BW273" s="34"/>
      <c r="BX273" s="34"/>
      <c r="BY273" s="34"/>
      <c r="BZ273" s="34"/>
      <c r="CA273" s="34"/>
      <c r="CB273" s="34"/>
      <c r="CC273" s="34"/>
      <c r="CD273" s="34"/>
      <c r="CE273" s="34"/>
      <c r="CF273" s="34"/>
      <c r="CG273" s="34"/>
      <c r="CH273" s="34"/>
      <c r="CI273" s="34"/>
      <c r="CJ273" s="34"/>
      <c r="CK273" s="34"/>
      <c r="CL273" s="34"/>
      <c r="CM273" s="34"/>
      <c r="CN273" s="34"/>
      <c r="CO273" s="34"/>
      <c r="CP273" s="34"/>
      <c r="CQ273" s="34"/>
      <c r="CR273" s="34"/>
      <c r="CS273" s="34"/>
      <c r="CT273" s="34"/>
      <c r="CU273" s="34"/>
      <c r="CV273" s="34"/>
      <c r="CW273" s="34"/>
      <c r="CX273" s="34"/>
      <c r="CY273" s="34"/>
      <c r="CZ273" s="34"/>
    </row>
    <row r="274" spans="1:104">
      <c r="A274" s="34"/>
      <c r="B274" s="34"/>
      <c r="C274" s="34"/>
      <c r="D274" s="34"/>
      <c r="E274" s="34"/>
      <c r="F274" s="34"/>
      <c r="G274" s="34"/>
      <c r="H274" s="34"/>
      <c r="I274" s="34"/>
      <c r="J274" s="34"/>
      <c r="K274" s="34"/>
      <c r="L274" s="34"/>
      <c r="M274" s="34"/>
      <c r="N274" s="34"/>
      <c r="O274" s="34"/>
      <c r="P274" s="34"/>
      <c r="Q274" s="57"/>
      <c r="R274" s="57"/>
      <c r="S274" s="34"/>
      <c r="T274" s="37"/>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c r="BR274" s="34"/>
      <c r="BS274" s="34"/>
      <c r="BT274" s="34"/>
      <c r="BU274" s="34"/>
      <c r="BV274" s="34"/>
      <c r="BW274" s="34"/>
      <c r="BX274" s="34"/>
      <c r="BY274" s="34"/>
      <c r="BZ274" s="34"/>
      <c r="CA274" s="34"/>
      <c r="CB274" s="34"/>
      <c r="CC274" s="34"/>
      <c r="CD274" s="34"/>
      <c r="CE274" s="34"/>
      <c r="CF274" s="34"/>
      <c r="CG274" s="34"/>
      <c r="CH274" s="34"/>
      <c r="CI274" s="34"/>
      <c r="CJ274" s="34"/>
      <c r="CK274" s="34"/>
      <c r="CL274" s="34"/>
      <c r="CM274" s="34"/>
      <c r="CN274" s="34"/>
      <c r="CO274" s="34"/>
      <c r="CP274" s="34"/>
      <c r="CQ274" s="34"/>
      <c r="CR274" s="34"/>
      <c r="CS274" s="34"/>
      <c r="CT274" s="34"/>
      <c r="CU274" s="34"/>
      <c r="CV274" s="34"/>
      <c r="CW274" s="34"/>
      <c r="CX274" s="34"/>
      <c r="CY274" s="34"/>
      <c r="CZ274" s="34"/>
    </row>
    <row r="275" spans="1:104">
      <c r="A275" s="34"/>
      <c r="B275" s="34"/>
      <c r="C275" s="34"/>
      <c r="D275" s="34"/>
      <c r="E275" s="34"/>
      <c r="F275" s="34"/>
      <c r="G275" s="34"/>
      <c r="H275" s="34"/>
      <c r="I275" s="34"/>
      <c r="J275" s="34"/>
      <c r="K275" s="34"/>
      <c r="L275" s="34"/>
      <c r="M275" s="34"/>
      <c r="N275" s="34"/>
      <c r="O275" s="34"/>
      <c r="P275" s="34"/>
      <c r="Q275" s="57"/>
      <c r="R275" s="57"/>
      <c r="S275" s="34"/>
      <c r="T275" s="37"/>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c r="BR275" s="34"/>
      <c r="BS275" s="34"/>
      <c r="BT275" s="34"/>
      <c r="BU275" s="34"/>
      <c r="BV275" s="34"/>
      <c r="BW275" s="34"/>
      <c r="BX275" s="34"/>
      <c r="BY275" s="34"/>
      <c r="BZ275" s="34"/>
      <c r="CA275" s="34"/>
      <c r="CB275" s="34"/>
      <c r="CC275" s="34"/>
      <c r="CD275" s="34"/>
      <c r="CE275" s="34"/>
      <c r="CF275" s="34"/>
      <c r="CG275" s="34"/>
      <c r="CH275" s="34"/>
      <c r="CI275" s="34"/>
      <c r="CJ275" s="34"/>
      <c r="CK275" s="34"/>
      <c r="CL275" s="34"/>
      <c r="CM275" s="34"/>
      <c r="CN275" s="34"/>
      <c r="CO275" s="34"/>
      <c r="CP275" s="34"/>
      <c r="CQ275" s="34"/>
      <c r="CR275" s="34"/>
      <c r="CS275" s="34"/>
      <c r="CT275" s="34"/>
      <c r="CU275" s="34"/>
      <c r="CV275" s="34"/>
      <c r="CW275" s="34"/>
      <c r="CX275" s="34"/>
      <c r="CY275" s="34"/>
      <c r="CZ275" s="34"/>
    </row>
    <row r="276" spans="1:104">
      <c r="A276" s="34"/>
      <c r="B276" s="34"/>
      <c r="C276" s="34"/>
      <c r="D276" s="34"/>
      <c r="E276" s="34"/>
      <c r="F276" s="34"/>
      <c r="G276" s="34"/>
      <c r="H276" s="34"/>
      <c r="I276" s="34"/>
      <c r="J276" s="34"/>
      <c r="K276" s="34"/>
      <c r="L276" s="34"/>
      <c r="M276" s="34"/>
      <c r="N276" s="34"/>
      <c r="O276" s="34"/>
      <c r="P276" s="34"/>
      <c r="Q276" s="57"/>
      <c r="R276" s="57"/>
      <c r="S276" s="34"/>
      <c r="T276" s="37"/>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c r="BR276" s="34"/>
      <c r="BS276" s="34"/>
      <c r="BT276" s="34"/>
      <c r="BU276" s="34"/>
      <c r="BV276" s="34"/>
      <c r="BW276" s="34"/>
      <c r="BX276" s="34"/>
      <c r="BY276" s="34"/>
      <c r="BZ276" s="34"/>
      <c r="CA276" s="34"/>
      <c r="CB276" s="34"/>
      <c r="CC276" s="34"/>
      <c r="CD276" s="34"/>
      <c r="CE276" s="34"/>
      <c r="CF276" s="34"/>
      <c r="CG276" s="34"/>
      <c r="CH276" s="34"/>
      <c r="CI276" s="34"/>
      <c r="CJ276" s="34"/>
      <c r="CK276" s="34"/>
      <c r="CL276" s="34"/>
      <c r="CM276" s="34"/>
      <c r="CN276" s="34"/>
      <c r="CO276" s="34"/>
      <c r="CP276" s="34"/>
      <c r="CQ276" s="34"/>
      <c r="CR276" s="34"/>
      <c r="CS276" s="34"/>
      <c r="CT276" s="34"/>
      <c r="CU276" s="34"/>
      <c r="CV276" s="34"/>
      <c r="CW276" s="34"/>
      <c r="CX276" s="34"/>
      <c r="CY276" s="34"/>
      <c r="CZ276" s="34"/>
    </row>
    <row r="277" spans="1:104">
      <c r="A277" s="34"/>
      <c r="B277" s="34"/>
      <c r="C277" s="34"/>
      <c r="D277" s="34"/>
      <c r="E277" s="34"/>
      <c r="F277" s="34"/>
      <c r="G277" s="34"/>
      <c r="H277" s="34"/>
      <c r="I277" s="34"/>
      <c r="J277" s="34"/>
      <c r="K277" s="34"/>
      <c r="L277" s="34"/>
      <c r="M277" s="34"/>
      <c r="N277" s="34"/>
      <c r="O277" s="34"/>
      <c r="P277" s="34"/>
      <c r="Q277" s="57"/>
      <c r="R277" s="57"/>
      <c r="S277" s="34"/>
      <c r="T277" s="37"/>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c r="AX277" s="34"/>
      <c r="AY277" s="34"/>
      <c r="AZ277" s="34"/>
      <c r="BA277" s="34"/>
      <c r="BB277" s="34"/>
      <c r="BC277" s="34"/>
      <c r="BD277" s="34"/>
      <c r="BE277" s="34"/>
      <c r="BF277" s="34"/>
      <c r="BR277" s="34"/>
      <c r="BS277" s="34"/>
      <c r="BT277" s="34"/>
      <c r="BU277" s="34"/>
      <c r="BV277" s="34"/>
      <c r="BW277" s="34"/>
      <c r="BX277" s="34"/>
      <c r="BY277" s="34"/>
      <c r="BZ277" s="34"/>
      <c r="CA277" s="34"/>
      <c r="CB277" s="34"/>
      <c r="CC277" s="34"/>
      <c r="CD277" s="34"/>
      <c r="CE277" s="34"/>
      <c r="CF277" s="34"/>
      <c r="CG277" s="34"/>
      <c r="CH277" s="34"/>
      <c r="CI277" s="34"/>
      <c r="CJ277" s="34"/>
      <c r="CK277" s="34"/>
      <c r="CL277" s="34"/>
      <c r="CM277" s="34"/>
      <c r="CN277" s="34"/>
      <c r="CO277" s="34"/>
      <c r="CP277" s="34"/>
      <c r="CQ277" s="34"/>
      <c r="CR277" s="34"/>
      <c r="CS277" s="34"/>
      <c r="CT277" s="34"/>
      <c r="CU277" s="34"/>
      <c r="CV277" s="34"/>
      <c r="CW277" s="34"/>
      <c r="CX277" s="34"/>
      <c r="CY277" s="34"/>
      <c r="CZ277" s="34"/>
    </row>
    <row r="278" spans="1:104">
      <c r="A278" s="34"/>
      <c r="B278" s="34"/>
      <c r="C278" s="34"/>
      <c r="D278" s="34"/>
      <c r="E278" s="34"/>
      <c r="F278" s="34"/>
      <c r="G278" s="34"/>
      <c r="H278" s="34"/>
      <c r="I278" s="34"/>
      <c r="J278" s="34"/>
      <c r="K278" s="34"/>
      <c r="L278" s="34"/>
      <c r="M278" s="34"/>
      <c r="N278" s="34"/>
      <c r="O278" s="34"/>
      <c r="P278" s="34"/>
      <c r="Q278" s="57"/>
      <c r="R278" s="57"/>
      <c r="S278" s="34"/>
      <c r="T278" s="37"/>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A278" s="34"/>
      <c r="BB278" s="34"/>
      <c r="BC278" s="34"/>
      <c r="BD278" s="34"/>
      <c r="BE278" s="34"/>
      <c r="BF278" s="34"/>
      <c r="BR278" s="34"/>
      <c r="BS278" s="34"/>
      <c r="BT278" s="34"/>
      <c r="BU278" s="34"/>
      <c r="BV278" s="34"/>
      <c r="BW278" s="34"/>
      <c r="BX278" s="34"/>
      <c r="BY278" s="34"/>
      <c r="BZ278" s="34"/>
      <c r="CA278" s="34"/>
      <c r="CB278" s="34"/>
      <c r="CC278" s="34"/>
      <c r="CD278" s="34"/>
      <c r="CE278" s="34"/>
      <c r="CF278" s="34"/>
      <c r="CG278" s="34"/>
      <c r="CH278" s="34"/>
      <c r="CI278" s="34"/>
      <c r="CJ278" s="34"/>
      <c r="CK278" s="34"/>
      <c r="CL278" s="34"/>
      <c r="CM278" s="34"/>
      <c r="CN278" s="34"/>
      <c r="CO278" s="34"/>
      <c r="CP278" s="34"/>
      <c r="CQ278" s="34"/>
      <c r="CR278" s="34"/>
      <c r="CS278" s="34"/>
      <c r="CT278" s="34"/>
      <c r="CU278" s="34"/>
      <c r="CV278" s="34"/>
      <c r="CW278" s="34"/>
      <c r="CX278" s="34"/>
      <c r="CY278" s="34"/>
      <c r="CZ278" s="34"/>
    </row>
    <row r="279" spans="1:104">
      <c r="A279" s="34"/>
      <c r="B279" s="34"/>
      <c r="C279" s="34"/>
      <c r="D279" s="34"/>
      <c r="E279" s="34"/>
      <c r="F279" s="34"/>
      <c r="G279" s="34"/>
      <c r="H279" s="34"/>
      <c r="I279" s="34"/>
      <c r="J279" s="34"/>
      <c r="K279" s="34"/>
      <c r="L279" s="34"/>
      <c r="M279" s="34"/>
      <c r="N279" s="34"/>
      <c r="O279" s="34"/>
      <c r="P279" s="34"/>
      <c r="Q279" s="57"/>
      <c r="R279" s="57"/>
      <c r="S279" s="34"/>
      <c r="T279" s="37"/>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A279" s="34"/>
      <c r="BB279" s="34"/>
      <c r="BC279" s="34"/>
      <c r="BD279" s="34"/>
      <c r="BE279" s="34"/>
      <c r="BF279" s="34"/>
      <c r="BR279" s="34"/>
      <c r="BS279" s="34"/>
      <c r="BT279" s="34"/>
      <c r="BU279" s="34"/>
      <c r="BV279" s="34"/>
      <c r="BW279" s="34"/>
      <c r="BX279" s="34"/>
      <c r="BY279" s="34"/>
      <c r="BZ279" s="34"/>
      <c r="CA279" s="34"/>
      <c r="CB279" s="34"/>
      <c r="CC279" s="34"/>
      <c r="CD279" s="34"/>
      <c r="CE279" s="34"/>
      <c r="CF279" s="34"/>
      <c r="CG279" s="34"/>
      <c r="CH279" s="34"/>
      <c r="CI279" s="34"/>
      <c r="CJ279" s="34"/>
      <c r="CK279" s="34"/>
      <c r="CL279" s="34"/>
      <c r="CM279" s="34"/>
      <c r="CN279" s="34"/>
      <c r="CO279" s="34"/>
      <c r="CP279" s="34"/>
      <c r="CQ279" s="34"/>
      <c r="CR279" s="34"/>
      <c r="CS279" s="34"/>
      <c r="CT279" s="34"/>
      <c r="CU279" s="34"/>
      <c r="CV279" s="34"/>
      <c r="CW279" s="34"/>
      <c r="CX279" s="34"/>
      <c r="CY279" s="34"/>
      <c r="CZ279" s="34"/>
    </row>
    <row r="280" spans="1:104">
      <c r="A280" s="34"/>
      <c r="B280" s="34"/>
      <c r="C280" s="34"/>
      <c r="D280" s="34"/>
      <c r="E280" s="34"/>
      <c r="F280" s="34"/>
      <c r="G280" s="34"/>
      <c r="H280" s="34"/>
      <c r="I280" s="34"/>
      <c r="J280" s="34"/>
      <c r="K280" s="34"/>
      <c r="L280" s="34"/>
      <c r="M280" s="34"/>
      <c r="N280" s="34"/>
      <c r="O280" s="34"/>
      <c r="P280" s="34"/>
      <c r="Q280" s="57"/>
      <c r="R280" s="57"/>
      <c r="S280" s="34"/>
      <c r="T280" s="37"/>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c r="AW280" s="34"/>
      <c r="AX280" s="34"/>
      <c r="AY280" s="34"/>
      <c r="AZ280" s="34"/>
      <c r="BA280" s="34"/>
      <c r="BB280" s="34"/>
      <c r="BC280" s="34"/>
      <c r="BD280" s="34"/>
      <c r="BE280" s="34"/>
      <c r="BF280" s="34"/>
      <c r="BR280" s="34"/>
      <c r="BS280" s="34"/>
      <c r="BT280" s="34"/>
      <c r="BU280" s="34"/>
      <c r="BV280" s="34"/>
      <c r="BW280" s="34"/>
      <c r="BX280" s="34"/>
      <c r="BY280" s="34"/>
      <c r="BZ280" s="34"/>
      <c r="CA280" s="34"/>
      <c r="CB280" s="34"/>
      <c r="CC280" s="34"/>
      <c r="CD280" s="34"/>
      <c r="CE280" s="34"/>
      <c r="CF280" s="34"/>
      <c r="CG280" s="34"/>
      <c r="CH280" s="34"/>
      <c r="CI280" s="34"/>
      <c r="CJ280" s="34"/>
      <c r="CK280" s="34"/>
      <c r="CL280" s="34"/>
      <c r="CM280" s="34"/>
      <c r="CN280" s="34"/>
      <c r="CO280" s="34"/>
      <c r="CP280" s="34"/>
      <c r="CQ280" s="34"/>
      <c r="CR280" s="34"/>
      <c r="CS280" s="34"/>
      <c r="CT280" s="34"/>
      <c r="CU280" s="34"/>
      <c r="CV280" s="34"/>
      <c r="CW280" s="34"/>
      <c r="CX280" s="34"/>
      <c r="CY280" s="34"/>
      <c r="CZ280" s="34"/>
    </row>
    <row r="281" spans="1:104">
      <c r="A281" s="34"/>
      <c r="B281" s="34"/>
      <c r="C281" s="34"/>
      <c r="D281" s="34"/>
      <c r="E281" s="34"/>
      <c r="F281" s="34"/>
      <c r="G281" s="34"/>
      <c r="H281" s="34"/>
      <c r="I281" s="34"/>
      <c r="J281" s="34"/>
      <c r="K281" s="34"/>
      <c r="L281" s="34"/>
      <c r="M281" s="34"/>
      <c r="N281" s="34"/>
      <c r="O281" s="34"/>
      <c r="P281" s="34"/>
      <c r="Q281" s="57"/>
      <c r="R281" s="57"/>
      <c r="S281" s="34"/>
      <c r="T281" s="37"/>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c r="AW281" s="34"/>
      <c r="AX281" s="34"/>
      <c r="AY281" s="34"/>
      <c r="AZ281" s="34"/>
      <c r="BA281" s="34"/>
      <c r="BB281" s="34"/>
      <c r="BC281" s="34"/>
      <c r="BD281" s="34"/>
      <c r="BE281" s="34"/>
      <c r="BF281" s="34"/>
      <c r="BR281" s="34"/>
      <c r="BS281" s="34"/>
      <c r="BT281" s="34"/>
      <c r="BU281" s="34"/>
      <c r="BV281" s="34"/>
      <c r="BW281" s="34"/>
      <c r="BX281" s="34"/>
      <c r="BY281" s="34"/>
      <c r="BZ281" s="34"/>
      <c r="CA281" s="34"/>
      <c r="CB281" s="34"/>
      <c r="CC281" s="34"/>
      <c r="CD281" s="34"/>
      <c r="CE281" s="34"/>
      <c r="CF281" s="34"/>
      <c r="CG281" s="34"/>
      <c r="CH281" s="34"/>
      <c r="CI281" s="34"/>
      <c r="CJ281" s="34"/>
      <c r="CK281" s="34"/>
      <c r="CL281" s="34"/>
      <c r="CM281" s="34"/>
      <c r="CN281" s="34"/>
      <c r="CO281" s="34"/>
      <c r="CP281" s="34"/>
      <c r="CQ281" s="34"/>
      <c r="CR281" s="34"/>
      <c r="CS281" s="34"/>
      <c r="CT281" s="34"/>
      <c r="CU281" s="34"/>
      <c r="CV281" s="34"/>
      <c r="CW281" s="34"/>
      <c r="CX281" s="34"/>
      <c r="CY281" s="34"/>
      <c r="CZ281" s="34"/>
    </row>
    <row r="282" spans="1:104">
      <c r="A282" s="34"/>
      <c r="B282" s="34"/>
      <c r="C282" s="34"/>
      <c r="D282" s="34"/>
      <c r="E282" s="34"/>
      <c r="F282" s="34"/>
      <c r="G282" s="34"/>
      <c r="H282" s="34"/>
      <c r="I282" s="34"/>
      <c r="J282" s="34"/>
      <c r="K282" s="34"/>
      <c r="L282" s="34"/>
      <c r="M282" s="34"/>
      <c r="N282" s="34"/>
      <c r="O282" s="34"/>
      <c r="P282" s="34"/>
      <c r="Q282" s="57"/>
      <c r="R282" s="57"/>
      <c r="S282" s="34"/>
      <c r="T282" s="37"/>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c r="AW282" s="34"/>
      <c r="AX282" s="34"/>
      <c r="AY282" s="34"/>
      <c r="AZ282" s="34"/>
      <c r="BA282" s="34"/>
      <c r="BB282" s="34"/>
      <c r="BC282" s="34"/>
      <c r="BD282" s="34"/>
      <c r="BE282" s="34"/>
      <c r="BF282" s="34"/>
      <c r="BR282" s="34"/>
      <c r="BS282" s="34"/>
      <c r="BT282" s="34"/>
      <c r="BU282" s="34"/>
      <c r="BV282" s="34"/>
      <c r="BW282" s="34"/>
      <c r="BX282" s="34"/>
      <c r="BY282" s="34"/>
      <c r="BZ282" s="34"/>
      <c r="CA282" s="34"/>
      <c r="CB282" s="34"/>
      <c r="CC282" s="34"/>
      <c r="CD282" s="34"/>
      <c r="CE282" s="34"/>
      <c r="CF282" s="34"/>
      <c r="CG282" s="34"/>
      <c r="CH282" s="34"/>
      <c r="CI282" s="34"/>
      <c r="CJ282" s="34"/>
      <c r="CK282" s="34"/>
      <c r="CL282" s="34"/>
      <c r="CM282" s="34"/>
      <c r="CN282" s="34"/>
      <c r="CO282" s="34"/>
      <c r="CP282" s="34"/>
      <c r="CQ282" s="34"/>
      <c r="CR282" s="34"/>
      <c r="CS282" s="34"/>
      <c r="CT282" s="34"/>
      <c r="CU282" s="34"/>
      <c r="CV282" s="34"/>
      <c r="CW282" s="34"/>
      <c r="CX282" s="34"/>
      <c r="CY282" s="34"/>
      <c r="CZ282" s="34"/>
    </row>
    <row r="283" spans="1:104">
      <c r="A283" s="34"/>
      <c r="B283" s="34"/>
      <c r="C283" s="34"/>
      <c r="D283" s="34"/>
      <c r="E283" s="34"/>
      <c r="F283" s="34"/>
      <c r="G283" s="34"/>
      <c r="H283" s="34"/>
      <c r="I283" s="34"/>
      <c r="J283" s="34"/>
      <c r="K283" s="34"/>
      <c r="L283" s="34"/>
      <c r="M283" s="34"/>
      <c r="N283" s="34"/>
      <c r="O283" s="34"/>
      <c r="P283" s="34"/>
      <c r="Q283" s="57"/>
      <c r="R283" s="57"/>
      <c r="S283" s="34"/>
      <c r="T283" s="37"/>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c r="AX283" s="34"/>
      <c r="AY283" s="34"/>
      <c r="AZ283" s="34"/>
      <c r="BA283" s="34"/>
      <c r="BB283" s="34"/>
      <c r="BC283" s="34"/>
      <c r="BD283" s="34"/>
      <c r="BE283" s="34"/>
      <c r="BF283" s="34"/>
      <c r="BR283" s="34"/>
      <c r="BS283" s="34"/>
      <c r="BT283" s="34"/>
      <c r="BU283" s="34"/>
      <c r="BV283" s="34"/>
      <c r="BW283" s="34"/>
      <c r="BX283" s="34"/>
      <c r="BY283" s="34"/>
      <c r="BZ283" s="34"/>
      <c r="CA283" s="34"/>
      <c r="CB283" s="34"/>
      <c r="CC283" s="34"/>
      <c r="CD283" s="34"/>
      <c r="CE283" s="34"/>
      <c r="CF283" s="34"/>
      <c r="CG283" s="34"/>
      <c r="CH283" s="34"/>
      <c r="CI283" s="34"/>
      <c r="CJ283" s="34"/>
      <c r="CK283" s="34"/>
      <c r="CL283" s="34"/>
      <c r="CM283" s="34"/>
      <c r="CN283" s="34"/>
      <c r="CO283" s="34"/>
      <c r="CP283" s="34"/>
      <c r="CQ283" s="34"/>
      <c r="CR283" s="34"/>
      <c r="CS283" s="34"/>
      <c r="CT283" s="34"/>
      <c r="CU283" s="34"/>
      <c r="CV283" s="34"/>
      <c r="CW283" s="34"/>
      <c r="CX283" s="34"/>
      <c r="CY283" s="34"/>
      <c r="CZ283" s="34"/>
    </row>
    <row r="284" spans="1:104">
      <c r="A284" s="34"/>
      <c r="B284" s="34"/>
      <c r="C284" s="34"/>
      <c r="D284" s="34"/>
      <c r="E284" s="34"/>
      <c r="F284" s="34"/>
      <c r="G284" s="34"/>
      <c r="H284" s="34"/>
      <c r="I284" s="34"/>
      <c r="J284" s="34"/>
      <c r="K284" s="34"/>
      <c r="L284" s="34"/>
      <c r="M284" s="34"/>
      <c r="N284" s="34"/>
      <c r="O284" s="34"/>
      <c r="P284" s="34"/>
      <c r="Q284" s="57"/>
      <c r="R284" s="57"/>
      <c r="S284" s="34"/>
      <c r="T284" s="37"/>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c r="AZ284" s="34"/>
      <c r="BA284" s="34"/>
      <c r="BB284" s="34"/>
      <c r="BC284" s="34"/>
      <c r="BD284" s="34"/>
      <c r="BE284" s="34"/>
      <c r="BF284" s="34"/>
      <c r="BR284" s="34"/>
      <c r="BS284" s="34"/>
      <c r="BT284" s="34"/>
      <c r="BU284" s="34"/>
      <c r="BV284" s="34"/>
      <c r="BW284" s="34"/>
      <c r="BX284" s="34"/>
      <c r="BY284" s="34"/>
      <c r="BZ284" s="34"/>
      <c r="CA284" s="34"/>
      <c r="CB284" s="34"/>
      <c r="CC284" s="34"/>
      <c r="CD284" s="34"/>
      <c r="CE284" s="34"/>
      <c r="CF284" s="34"/>
      <c r="CG284" s="34"/>
      <c r="CH284" s="34"/>
      <c r="CI284" s="34"/>
      <c r="CJ284" s="34"/>
      <c r="CK284" s="34"/>
      <c r="CL284" s="34"/>
      <c r="CM284" s="34"/>
      <c r="CN284" s="34"/>
      <c r="CO284" s="34"/>
      <c r="CP284" s="34"/>
      <c r="CQ284" s="34"/>
      <c r="CR284" s="34"/>
      <c r="CS284" s="34"/>
      <c r="CT284" s="34"/>
      <c r="CU284" s="34"/>
      <c r="CV284" s="34"/>
      <c r="CW284" s="34"/>
      <c r="CX284" s="34"/>
      <c r="CY284" s="34"/>
      <c r="CZ284" s="34"/>
    </row>
    <row r="285" spans="1:104">
      <c r="A285" s="34"/>
      <c r="B285" s="34"/>
      <c r="C285" s="34"/>
      <c r="D285" s="34"/>
      <c r="E285" s="34"/>
      <c r="F285" s="34"/>
      <c r="G285" s="34"/>
      <c r="H285" s="34"/>
      <c r="I285" s="34"/>
      <c r="J285" s="34"/>
      <c r="K285" s="34"/>
      <c r="L285" s="34"/>
      <c r="M285" s="34"/>
      <c r="N285" s="34"/>
      <c r="O285" s="34"/>
      <c r="P285" s="34"/>
      <c r="Q285" s="57"/>
      <c r="R285" s="57"/>
      <c r="S285" s="34"/>
      <c r="T285" s="37"/>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c r="BR285" s="34"/>
      <c r="BS285" s="34"/>
      <c r="BT285" s="34"/>
      <c r="BU285" s="34"/>
      <c r="BV285" s="34"/>
      <c r="BW285" s="34"/>
      <c r="BX285" s="34"/>
      <c r="BY285" s="34"/>
      <c r="BZ285" s="34"/>
      <c r="CA285" s="34"/>
      <c r="CB285" s="34"/>
      <c r="CC285" s="34"/>
      <c r="CD285" s="34"/>
      <c r="CE285" s="34"/>
      <c r="CF285" s="34"/>
      <c r="CG285" s="34"/>
      <c r="CH285" s="34"/>
      <c r="CI285" s="34"/>
      <c r="CJ285" s="34"/>
      <c r="CK285" s="34"/>
      <c r="CL285" s="34"/>
      <c r="CM285" s="34"/>
      <c r="CN285" s="34"/>
      <c r="CO285" s="34"/>
      <c r="CP285" s="34"/>
      <c r="CQ285" s="34"/>
      <c r="CR285" s="34"/>
      <c r="CS285" s="34"/>
      <c r="CT285" s="34"/>
      <c r="CU285" s="34"/>
      <c r="CV285" s="34"/>
      <c r="CW285" s="34"/>
      <c r="CX285" s="34"/>
      <c r="CY285" s="34"/>
      <c r="CZ285" s="34"/>
    </row>
    <row r="286" spans="1:104">
      <c r="A286" s="34"/>
      <c r="B286" s="34"/>
      <c r="C286" s="34"/>
      <c r="D286" s="34"/>
      <c r="E286" s="34"/>
      <c r="F286" s="34"/>
      <c r="G286" s="34"/>
      <c r="H286" s="34"/>
      <c r="I286" s="34"/>
      <c r="J286" s="34"/>
      <c r="K286" s="34"/>
      <c r="L286" s="34"/>
      <c r="M286" s="34"/>
      <c r="N286" s="34"/>
      <c r="O286" s="34"/>
      <c r="P286" s="34"/>
      <c r="Q286" s="57"/>
      <c r="R286" s="57"/>
      <c r="S286" s="34"/>
      <c r="T286" s="37"/>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c r="BR286" s="34"/>
      <c r="BS286" s="34"/>
      <c r="BT286" s="34"/>
      <c r="BU286" s="34"/>
      <c r="BV286" s="34"/>
      <c r="BW286" s="34"/>
      <c r="BX286" s="34"/>
      <c r="BY286" s="34"/>
      <c r="BZ286" s="34"/>
      <c r="CA286" s="34"/>
      <c r="CB286" s="34"/>
      <c r="CC286" s="34"/>
      <c r="CD286" s="34"/>
      <c r="CE286" s="34"/>
      <c r="CF286" s="34"/>
      <c r="CG286" s="34"/>
      <c r="CH286" s="34"/>
      <c r="CI286" s="34"/>
      <c r="CJ286" s="34"/>
      <c r="CK286" s="34"/>
      <c r="CL286" s="34"/>
      <c r="CM286" s="34"/>
      <c r="CN286" s="34"/>
      <c r="CO286" s="34"/>
      <c r="CP286" s="34"/>
      <c r="CQ286" s="34"/>
      <c r="CR286" s="34"/>
      <c r="CS286" s="34"/>
      <c r="CT286" s="34"/>
      <c r="CU286" s="34"/>
      <c r="CV286" s="34"/>
      <c r="CW286" s="34"/>
      <c r="CX286" s="34"/>
      <c r="CY286" s="34"/>
      <c r="CZ286" s="34"/>
    </row>
    <row r="287" spans="1:104">
      <c r="A287" s="34"/>
      <c r="B287" s="34"/>
      <c r="C287" s="34"/>
      <c r="D287" s="34"/>
      <c r="E287" s="34"/>
      <c r="F287" s="34"/>
      <c r="G287" s="34"/>
      <c r="H287" s="34"/>
      <c r="I287" s="34"/>
      <c r="J287" s="34"/>
      <c r="K287" s="34"/>
      <c r="L287" s="34"/>
      <c r="M287" s="34"/>
      <c r="N287" s="34"/>
      <c r="O287" s="34"/>
      <c r="P287" s="34"/>
      <c r="Q287" s="57"/>
      <c r="R287" s="57"/>
      <c r="S287" s="34"/>
      <c r="T287" s="37"/>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c r="AZ287" s="34"/>
      <c r="BA287" s="34"/>
      <c r="BB287" s="34"/>
      <c r="BC287" s="34"/>
      <c r="BD287" s="34"/>
      <c r="BE287" s="34"/>
      <c r="BF287" s="34"/>
      <c r="BR287" s="34"/>
      <c r="BS287" s="34"/>
      <c r="BT287" s="34"/>
      <c r="BU287" s="34"/>
      <c r="BV287" s="34"/>
      <c r="BW287" s="34"/>
      <c r="BX287" s="34"/>
      <c r="BY287" s="34"/>
      <c r="BZ287" s="34"/>
      <c r="CA287" s="34"/>
      <c r="CB287" s="34"/>
      <c r="CC287" s="34"/>
      <c r="CD287" s="34"/>
      <c r="CE287" s="34"/>
      <c r="CF287" s="34"/>
      <c r="CG287" s="34"/>
      <c r="CH287" s="34"/>
      <c r="CI287" s="34"/>
      <c r="CJ287" s="34"/>
      <c r="CK287" s="34"/>
      <c r="CL287" s="34"/>
      <c r="CM287" s="34"/>
      <c r="CN287" s="34"/>
      <c r="CO287" s="34"/>
      <c r="CP287" s="34"/>
      <c r="CQ287" s="34"/>
      <c r="CR287" s="34"/>
      <c r="CS287" s="34"/>
      <c r="CT287" s="34"/>
      <c r="CU287" s="34"/>
      <c r="CV287" s="34"/>
      <c r="CW287" s="34"/>
      <c r="CX287" s="34"/>
      <c r="CY287" s="34"/>
      <c r="CZ287" s="34"/>
    </row>
    <row r="288" spans="1:104">
      <c r="A288" s="34"/>
      <c r="B288" s="34"/>
      <c r="C288" s="34"/>
      <c r="D288" s="34"/>
      <c r="E288" s="34"/>
      <c r="F288" s="34"/>
      <c r="G288" s="34"/>
      <c r="H288" s="34"/>
      <c r="I288" s="34"/>
      <c r="J288" s="34"/>
      <c r="K288" s="34"/>
      <c r="L288" s="34"/>
      <c r="M288" s="34"/>
      <c r="N288" s="34"/>
      <c r="O288" s="34"/>
      <c r="P288" s="34"/>
      <c r="Q288" s="57"/>
      <c r="R288" s="57"/>
      <c r="S288" s="34"/>
      <c r="T288" s="37"/>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c r="AZ288" s="34"/>
      <c r="BA288" s="34"/>
      <c r="BB288" s="34"/>
      <c r="BC288" s="34"/>
      <c r="BD288" s="34"/>
      <c r="BE288" s="34"/>
      <c r="BF288" s="34"/>
      <c r="BR288" s="34"/>
      <c r="BS288" s="34"/>
      <c r="BT288" s="34"/>
      <c r="BU288" s="34"/>
      <c r="BV288" s="34"/>
      <c r="BW288" s="34"/>
      <c r="BX288" s="34"/>
      <c r="BY288" s="34"/>
      <c r="BZ288" s="34"/>
      <c r="CA288" s="34"/>
      <c r="CB288" s="34"/>
      <c r="CC288" s="34"/>
      <c r="CD288" s="34"/>
      <c r="CE288" s="34"/>
      <c r="CF288" s="34"/>
      <c r="CG288" s="34"/>
      <c r="CH288" s="34"/>
      <c r="CI288" s="34"/>
      <c r="CJ288" s="34"/>
      <c r="CK288" s="34"/>
      <c r="CL288" s="34"/>
      <c r="CM288" s="34"/>
      <c r="CN288" s="34"/>
      <c r="CO288" s="34"/>
      <c r="CP288" s="34"/>
      <c r="CQ288" s="34"/>
      <c r="CR288" s="34"/>
      <c r="CS288" s="34"/>
      <c r="CT288" s="34"/>
      <c r="CU288" s="34"/>
      <c r="CV288" s="34"/>
      <c r="CW288" s="34"/>
      <c r="CX288" s="34"/>
      <c r="CY288" s="34"/>
      <c r="CZ288" s="34"/>
    </row>
    <row r="289" spans="1:104">
      <c r="A289" s="34"/>
      <c r="B289" s="34"/>
      <c r="C289" s="34"/>
      <c r="D289" s="34"/>
      <c r="E289" s="34"/>
      <c r="F289" s="34"/>
      <c r="G289" s="34"/>
      <c r="H289" s="34"/>
      <c r="I289" s="34"/>
      <c r="J289" s="34"/>
      <c r="K289" s="34"/>
      <c r="L289" s="34"/>
      <c r="M289" s="34"/>
      <c r="N289" s="34"/>
      <c r="O289" s="34"/>
      <c r="P289" s="34"/>
      <c r="Q289" s="57"/>
      <c r="R289" s="57"/>
      <c r="S289" s="34"/>
      <c r="T289" s="37"/>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c r="BR289" s="34"/>
      <c r="BS289" s="34"/>
      <c r="BT289" s="34"/>
      <c r="BU289" s="34"/>
      <c r="BV289" s="34"/>
      <c r="BW289" s="34"/>
      <c r="BX289" s="34"/>
      <c r="BY289" s="34"/>
      <c r="BZ289" s="34"/>
      <c r="CA289" s="34"/>
      <c r="CB289" s="34"/>
      <c r="CC289" s="34"/>
      <c r="CD289" s="34"/>
      <c r="CE289" s="34"/>
      <c r="CF289" s="34"/>
      <c r="CG289" s="34"/>
      <c r="CH289" s="34"/>
      <c r="CI289" s="34"/>
      <c r="CJ289" s="34"/>
      <c r="CK289" s="34"/>
      <c r="CL289" s="34"/>
      <c r="CM289" s="34"/>
      <c r="CN289" s="34"/>
      <c r="CO289" s="34"/>
      <c r="CP289" s="34"/>
      <c r="CQ289" s="34"/>
      <c r="CR289" s="34"/>
      <c r="CS289" s="34"/>
      <c r="CT289" s="34"/>
      <c r="CU289" s="34"/>
      <c r="CV289" s="34"/>
      <c r="CW289" s="34"/>
      <c r="CX289" s="34"/>
      <c r="CY289" s="34"/>
      <c r="CZ289" s="34"/>
    </row>
    <row r="290" spans="1:104">
      <c r="A290" s="34"/>
      <c r="B290" s="34"/>
      <c r="C290" s="34"/>
      <c r="D290" s="34"/>
      <c r="E290" s="34"/>
      <c r="F290" s="34"/>
      <c r="G290" s="34"/>
      <c r="H290" s="34"/>
      <c r="I290" s="34"/>
      <c r="J290" s="34"/>
      <c r="K290" s="34"/>
      <c r="L290" s="34"/>
      <c r="M290" s="34"/>
      <c r="N290" s="34"/>
      <c r="O290" s="34"/>
      <c r="P290" s="34"/>
      <c r="Q290" s="57"/>
      <c r="R290" s="57"/>
      <c r="S290" s="34"/>
      <c r="T290" s="37"/>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c r="BR290" s="34"/>
      <c r="BS290" s="34"/>
      <c r="BT290" s="34"/>
      <c r="BU290" s="34"/>
      <c r="BV290" s="34"/>
      <c r="BW290" s="34"/>
      <c r="BX290" s="34"/>
      <c r="BY290" s="34"/>
      <c r="BZ290" s="34"/>
      <c r="CA290" s="34"/>
      <c r="CB290" s="34"/>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row>
    <row r="291" spans="1:104">
      <c r="A291" s="34"/>
      <c r="B291" s="34"/>
      <c r="C291" s="34"/>
      <c r="D291" s="34"/>
      <c r="E291" s="34"/>
      <c r="F291" s="34"/>
      <c r="G291" s="34"/>
      <c r="H291" s="34"/>
      <c r="I291" s="34"/>
      <c r="J291" s="34"/>
      <c r="K291" s="34"/>
      <c r="L291" s="34"/>
      <c r="M291" s="34"/>
      <c r="N291" s="34"/>
      <c r="O291" s="34"/>
      <c r="P291" s="34"/>
      <c r="Q291" s="57"/>
      <c r="R291" s="57"/>
      <c r="S291" s="34"/>
      <c r="T291" s="37"/>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c r="BR291" s="34"/>
      <c r="BS291" s="34"/>
      <c r="BT291" s="34"/>
      <c r="BU291" s="34"/>
      <c r="BV291" s="34"/>
      <c r="BW291" s="34"/>
      <c r="BX291" s="34"/>
      <c r="BY291" s="34"/>
      <c r="BZ291" s="34"/>
      <c r="CA291" s="34"/>
      <c r="CB291" s="34"/>
      <c r="CC291" s="34"/>
      <c r="CD291" s="34"/>
      <c r="CE291" s="34"/>
      <c r="CF291" s="34"/>
      <c r="CG291" s="34"/>
      <c r="CH291" s="34"/>
      <c r="CI291" s="34"/>
      <c r="CJ291" s="34"/>
      <c r="CK291" s="34"/>
      <c r="CL291" s="34"/>
      <c r="CM291" s="34"/>
      <c r="CN291" s="34"/>
      <c r="CO291" s="34"/>
      <c r="CP291" s="34"/>
      <c r="CQ291" s="34"/>
      <c r="CR291" s="34"/>
      <c r="CS291" s="34"/>
      <c r="CT291" s="34"/>
      <c r="CU291" s="34"/>
      <c r="CV291" s="34"/>
      <c r="CW291" s="34"/>
      <c r="CX291" s="34"/>
      <c r="CY291" s="34"/>
      <c r="CZ291" s="34"/>
    </row>
    <row r="292" spans="1:104">
      <c r="A292" s="34"/>
      <c r="B292" s="34"/>
      <c r="C292" s="34"/>
      <c r="D292" s="34"/>
      <c r="E292" s="34"/>
      <c r="F292" s="34"/>
      <c r="G292" s="34"/>
      <c r="H292" s="34"/>
      <c r="I292" s="34"/>
      <c r="J292" s="34"/>
      <c r="K292" s="34"/>
      <c r="L292" s="34"/>
      <c r="M292" s="34"/>
      <c r="N292" s="34"/>
      <c r="O292" s="34"/>
      <c r="P292" s="34"/>
      <c r="Q292" s="57"/>
      <c r="R292" s="57"/>
      <c r="S292" s="34"/>
      <c r="T292" s="37"/>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c r="BR292" s="34"/>
      <c r="BS292" s="34"/>
      <c r="BT292" s="34"/>
      <c r="BU292" s="34"/>
      <c r="BV292" s="34"/>
      <c r="BW292" s="34"/>
      <c r="BX292" s="34"/>
      <c r="BY292" s="34"/>
      <c r="BZ292" s="34"/>
      <c r="CA292" s="34"/>
      <c r="CB292" s="34"/>
      <c r="CC292" s="34"/>
      <c r="CD292" s="34"/>
      <c r="CE292" s="34"/>
      <c r="CF292" s="34"/>
      <c r="CG292" s="34"/>
      <c r="CH292" s="34"/>
      <c r="CI292" s="34"/>
      <c r="CJ292" s="34"/>
      <c r="CK292" s="34"/>
      <c r="CL292" s="34"/>
      <c r="CM292" s="34"/>
      <c r="CN292" s="34"/>
      <c r="CO292" s="34"/>
      <c r="CP292" s="34"/>
      <c r="CQ292" s="34"/>
      <c r="CR292" s="34"/>
      <c r="CS292" s="34"/>
      <c r="CT292" s="34"/>
      <c r="CU292" s="34"/>
      <c r="CV292" s="34"/>
      <c r="CW292" s="34"/>
      <c r="CX292" s="34"/>
      <c r="CY292" s="34"/>
      <c r="CZ292" s="34"/>
    </row>
    <row r="293" spans="1:104">
      <c r="A293" s="34"/>
      <c r="B293" s="34"/>
      <c r="C293" s="34"/>
      <c r="D293" s="34"/>
      <c r="E293" s="34"/>
      <c r="F293" s="34"/>
      <c r="G293" s="34"/>
      <c r="H293" s="34"/>
      <c r="I293" s="34"/>
      <c r="J293" s="34"/>
      <c r="K293" s="34"/>
      <c r="L293" s="34"/>
      <c r="M293" s="34"/>
      <c r="N293" s="34"/>
      <c r="O293" s="34"/>
      <c r="P293" s="34"/>
      <c r="Q293" s="57"/>
      <c r="R293" s="57"/>
      <c r="S293" s="34"/>
      <c r="T293" s="37"/>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c r="AZ293" s="34"/>
      <c r="BA293" s="34"/>
      <c r="BB293" s="34"/>
      <c r="BC293" s="34"/>
      <c r="BD293" s="34"/>
      <c r="BE293" s="34"/>
      <c r="BF293" s="34"/>
      <c r="BR293" s="34"/>
      <c r="BS293" s="34"/>
      <c r="BT293" s="34"/>
      <c r="BU293" s="34"/>
      <c r="BV293" s="34"/>
      <c r="BW293" s="34"/>
      <c r="BX293" s="34"/>
      <c r="BY293" s="34"/>
      <c r="BZ293" s="34"/>
      <c r="CA293" s="34"/>
      <c r="CB293" s="34"/>
      <c r="CC293" s="34"/>
      <c r="CD293" s="34"/>
      <c r="CE293" s="34"/>
      <c r="CF293" s="34"/>
      <c r="CG293" s="34"/>
      <c r="CH293" s="34"/>
      <c r="CI293" s="34"/>
      <c r="CJ293" s="34"/>
      <c r="CK293" s="34"/>
      <c r="CL293" s="34"/>
      <c r="CM293" s="34"/>
      <c r="CN293" s="34"/>
      <c r="CO293" s="34"/>
      <c r="CP293" s="34"/>
      <c r="CQ293" s="34"/>
      <c r="CR293" s="34"/>
      <c r="CS293" s="34"/>
      <c r="CT293" s="34"/>
      <c r="CU293" s="34"/>
      <c r="CV293" s="34"/>
      <c r="CW293" s="34"/>
      <c r="CX293" s="34"/>
      <c r="CY293" s="34"/>
      <c r="CZ293" s="34"/>
    </row>
    <row r="294" spans="1:104">
      <c r="A294" s="34"/>
      <c r="B294" s="34"/>
      <c r="C294" s="34"/>
      <c r="D294" s="34"/>
      <c r="E294" s="34"/>
      <c r="F294" s="34"/>
      <c r="G294" s="34"/>
      <c r="H294" s="34"/>
      <c r="I294" s="34"/>
      <c r="J294" s="34"/>
      <c r="K294" s="34"/>
      <c r="L294" s="34"/>
      <c r="M294" s="34"/>
      <c r="N294" s="34"/>
      <c r="O294" s="34"/>
      <c r="P294" s="34"/>
      <c r="Q294" s="57"/>
      <c r="R294" s="57"/>
      <c r="S294" s="34"/>
      <c r="T294" s="37"/>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4"/>
      <c r="AZ294" s="34"/>
      <c r="BA294" s="34"/>
      <c r="BB294" s="34"/>
      <c r="BC294" s="34"/>
      <c r="BD294" s="34"/>
      <c r="BE294" s="34"/>
      <c r="BF294" s="34"/>
      <c r="BR294" s="34"/>
      <c r="BS294" s="34"/>
      <c r="BT294" s="34"/>
      <c r="BU294" s="34"/>
      <c r="BV294" s="34"/>
      <c r="BW294" s="34"/>
      <c r="BX294" s="34"/>
      <c r="BY294" s="34"/>
      <c r="BZ294" s="34"/>
      <c r="CA294" s="34"/>
      <c r="CB294" s="34"/>
      <c r="CC294" s="34"/>
      <c r="CD294" s="34"/>
      <c r="CE294" s="34"/>
      <c r="CF294" s="34"/>
      <c r="CG294" s="34"/>
      <c r="CH294" s="34"/>
      <c r="CI294" s="34"/>
      <c r="CJ294" s="34"/>
      <c r="CK294" s="34"/>
      <c r="CL294" s="34"/>
      <c r="CM294" s="34"/>
      <c r="CN294" s="34"/>
      <c r="CO294" s="34"/>
      <c r="CP294" s="34"/>
      <c r="CQ294" s="34"/>
      <c r="CR294" s="34"/>
      <c r="CS294" s="34"/>
      <c r="CT294" s="34"/>
      <c r="CU294" s="34"/>
      <c r="CV294" s="34"/>
      <c r="CW294" s="34"/>
      <c r="CX294" s="34"/>
      <c r="CY294" s="34"/>
      <c r="CZ294" s="34"/>
    </row>
    <row r="295" spans="1:104">
      <c r="A295" s="34"/>
      <c r="B295" s="34"/>
      <c r="C295" s="34"/>
      <c r="D295" s="34"/>
      <c r="E295" s="34"/>
      <c r="F295" s="34"/>
      <c r="G295" s="34"/>
      <c r="H295" s="34"/>
      <c r="I295" s="34"/>
      <c r="J295" s="34"/>
      <c r="K295" s="34"/>
      <c r="L295" s="34"/>
      <c r="M295" s="34"/>
      <c r="N295" s="34"/>
      <c r="O295" s="34"/>
      <c r="P295" s="34"/>
      <c r="Q295" s="57"/>
      <c r="R295" s="57"/>
      <c r="S295" s="34"/>
      <c r="T295" s="37"/>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4"/>
      <c r="AZ295" s="34"/>
      <c r="BA295" s="34"/>
      <c r="BB295" s="34"/>
      <c r="BC295" s="34"/>
      <c r="BD295" s="34"/>
      <c r="BE295" s="34"/>
      <c r="BF295" s="34"/>
      <c r="BR295" s="34"/>
      <c r="BS295" s="34"/>
      <c r="BT295" s="34"/>
      <c r="BU295" s="34"/>
      <c r="BV295" s="34"/>
      <c r="BW295" s="34"/>
      <c r="BX295" s="34"/>
      <c r="BY295" s="34"/>
      <c r="BZ295" s="34"/>
      <c r="CA295" s="34"/>
      <c r="CB295" s="34"/>
      <c r="CC295" s="34"/>
      <c r="CD295" s="34"/>
      <c r="CE295" s="34"/>
      <c r="CF295" s="34"/>
      <c r="CG295" s="34"/>
      <c r="CH295" s="34"/>
      <c r="CI295" s="34"/>
      <c r="CJ295" s="34"/>
      <c r="CK295" s="34"/>
      <c r="CL295" s="34"/>
      <c r="CM295" s="34"/>
      <c r="CN295" s="34"/>
      <c r="CO295" s="34"/>
      <c r="CP295" s="34"/>
      <c r="CQ295" s="34"/>
      <c r="CR295" s="34"/>
      <c r="CS295" s="34"/>
      <c r="CT295" s="34"/>
      <c r="CU295" s="34"/>
      <c r="CV295" s="34"/>
      <c r="CW295" s="34"/>
      <c r="CX295" s="34"/>
      <c r="CY295" s="34"/>
      <c r="CZ295" s="34"/>
    </row>
    <row r="296" spans="1:104">
      <c r="A296" s="34"/>
      <c r="B296" s="34"/>
      <c r="C296" s="34"/>
      <c r="D296" s="34"/>
      <c r="E296" s="34"/>
      <c r="F296" s="34"/>
      <c r="G296" s="34"/>
      <c r="H296" s="34"/>
      <c r="I296" s="34"/>
      <c r="J296" s="34"/>
      <c r="K296" s="34"/>
      <c r="L296" s="34"/>
      <c r="M296" s="34"/>
      <c r="N296" s="34"/>
      <c r="O296" s="34"/>
      <c r="P296" s="34"/>
      <c r="Q296" s="57"/>
      <c r="R296" s="57"/>
      <c r="S296" s="34"/>
      <c r="T296" s="37"/>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c r="AZ296" s="34"/>
      <c r="BA296" s="34"/>
      <c r="BB296" s="34"/>
      <c r="BC296" s="34"/>
      <c r="BD296" s="34"/>
      <c r="BE296" s="34"/>
      <c r="BF296" s="34"/>
      <c r="BR296" s="34"/>
      <c r="BS296" s="34"/>
      <c r="BT296" s="34"/>
      <c r="BU296" s="34"/>
      <c r="BV296" s="34"/>
      <c r="BW296" s="34"/>
      <c r="BX296" s="34"/>
      <c r="BY296" s="34"/>
      <c r="BZ296" s="34"/>
      <c r="CA296" s="34"/>
      <c r="CB296" s="34"/>
      <c r="CC296" s="34"/>
      <c r="CD296" s="34"/>
      <c r="CE296" s="34"/>
      <c r="CF296" s="34"/>
      <c r="CG296" s="34"/>
      <c r="CH296" s="34"/>
      <c r="CI296" s="34"/>
      <c r="CJ296" s="34"/>
      <c r="CK296" s="34"/>
      <c r="CL296" s="34"/>
      <c r="CM296" s="34"/>
      <c r="CN296" s="34"/>
      <c r="CO296" s="34"/>
      <c r="CP296" s="34"/>
      <c r="CQ296" s="34"/>
      <c r="CR296" s="34"/>
      <c r="CS296" s="34"/>
      <c r="CT296" s="34"/>
      <c r="CU296" s="34"/>
      <c r="CV296" s="34"/>
      <c r="CW296" s="34"/>
      <c r="CX296" s="34"/>
      <c r="CY296" s="34"/>
      <c r="CZ296" s="34"/>
    </row>
    <row r="297" spans="1:104">
      <c r="A297" s="34"/>
      <c r="B297" s="34"/>
      <c r="C297" s="34"/>
      <c r="D297" s="34"/>
      <c r="E297" s="34"/>
      <c r="F297" s="34"/>
      <c r="G297" s="34"/>
      <c r="H297" s="34"/>
      <c r="I297" s="34"/>
      <c r="J297" s="34"/>
      <c r="K297" s="34"/>
      <c r="L297" s="34"/>
      <c r="M297" s="34"/>
      <c r="N297" s="34"/>
      <c r="O297" s="34"/>
      <c r="P297" s="34"/>
      <c r="Q297" s="57"/>
      <c r="R297" s="57"/>
      <c r="S297" s="34"/>
      <c r="T297" s="37"/>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4"/>
      <c r="AZ297" s="34"/>
      <c r="BA297" s="34"/>
      <c r="BB297" s="34"/>
      <c r="BC297" s="34"/>
      <c r="BD297" s="34"/>
      <c r="BE297" s="34"/>
      <c r="BF297" s="34"/>
      <c r="BR297" s="34"/>
      <c r="BS297" s="34"/>
      <c r="BT297" s="34"/>
      <c r="BU297" s="34"/>
      <c r="BV297" s="34"/>
      <c r="BW297" s="34"/>
      <c r="BX297" s="34"/>
      <c r="BY297" s="34"/>
      <c r="BZ297" s="34"/>
      <c r="CA297" s="34"/>
      <c r="CB297" s="34"/>
      <c r="CC297" s="34"/>
      <c r="CD297" s="34"/>
      <c r="CE297" s="34"/>
      <c r="CF297" s="34"/>
      <c r="CG297" s="34"/>
      <c r="CH297" s="34"/>
      <c r="CI297" s="34"/>
      <c r="CJ297" s="34"/>
      <c r="CK297" s="34"/>
      <c r="CL297" s="34"/>
      <c r="CM297" s="34"/>
      <c r="CN297" s="34"/>
      <c r="CO297" s="34"/>
      <c r="CP297" s="34"/>
      <c r="CQ297" s="34"/>
      <c r="CR297" s="34"/>
      <c r="CS297" s="34"/>
      <c r="CT297" s="34"/>
      <c r="CU297" s="34"/>
      <c r="CV297" s="34"/>
      <c r="CW297" s="34"/>
      <c r="CX297" s="34"/>
      <c r="CY297" s="34"/>
      <c r="CZ297" s="34"/>
    </row>
    <row r="298" spans="1:104">
      <c r="A298" s="34"/>
      <c r="B298" s="34"/>
      <c r="C298" s="34"/>
      <c r="D298" s="34"/>
      <c r="E298" s="34"/>
      <c r="F298" s="34"/>
      <c r="G298" s="34"/>
      <c r="H298" s="34"/>
      <c r="I298" s="34"/>
      <c r="J298" s="34"/>
      <c r="K298" s="34"/>
      <c r="L298" s="34"/>
      <c r="M298" s="34"/>
      <c r="N298" s="34"/>
      <c r="O298" s="34"/>
      <c r="P298" s="34"/>
      <c r="Q298" s="57"/>
      <c r="R298" s="57"/>
      <c r="S298" s="34"/>
      <c r="T298" s="37"/>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4"/>
      <c r="AZ298" s="34"/>
      <c r="BA298" s="34"/>
      <c r="BB298" s="34"/>
      <c r="BC298" s="34"/>
      <c r="BD298" s="34"/>
      <c r="BE298" s="34"/>
      <c r="BF298" s="34"/>
      <c r="BR298" s="34"/>
      <c r="BS298" s="34"/>
      <c r="BT298" s="34"/>
      <c r="BU298" s="34"/>
      <c r="BV298" s="34"/>
      <c r="BW298" s="34"/>
      <c r="BX298" s="34"/>
      <c r="BY298" s="34"/>
      <c r="BZ298" s="34"/>
      <c r="CA298" s="34"/>
      <c r="CB298" s="34"/>
      <c r="CC298" s="34"/>
      <c r="CD298" s="34"/>
      <c r="CE298" s="34"/>
      <c r="CF298" s="34"/>
      <c r="CG298" s="34"/>
      <c r="CH298" s="34"/>
      <c r="CI298" s="34"/>
      <c r="CJ298" s="34"/>
      <c r="CK298" s="34"/>
      <c r="CL298" s="34"/>
      <c r="CM298" s="34"/>
      <c r="CN298" s="34"/>
      <c r="CO298" s="34"/>
      <c r="CP298" s="34"/>
      <c r="CQ298" s="34"/>
      <c r="CR298" s="34"/>
      <c r="CS298" s="34"/>
      <c r="CT298" s="34"/>
      <c r="CU298" s="34"/>
      <c r="CV298" s="34"/>
      <c r="CW298" s="34"/>
      <c r="CX298" s="34"/>
      <c r="CY298" s="34"/>
      <c r="CZ298" s="34"/>
    </row>
    <row r="299" spans="1:104">
      <c r="A299" s="34"/>
      <c r="B299" s="34"/>
      <c r="C299" s="34"/>
      <c r="D299" s="34"/>
      <c r="E299" s="34"/>
      <c r="F299" s="34"/>
      <c r="G299" s="34"/>
      <c r="H299" s="34"/>
      <c r="I299" s="34"/>
      <c r="J299" s="34"/>
      <c r="K299" s="34"/>
      <c r="L299" s="34"/>
      <c r="M299" s="34"/>
      <c r="N299" s="34"/>
      <c r="O299" s="34"/>
      <c r="P299" s="34"/>
      <c r="Q299" s="57"/>
      <c r="R299" s="57"/>
      <c r="S299" s="34"/>
      <c r="T299" s="37"/>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4"/>
      <c r="AZ299" s="34"/>
      <c r="BA299" s="34"/>
      <c r="BB299" s="34"/>
      <c r="BC299" s="34"/>
      <c r="BD299" s="34"/>
      <c r="BE299" s="34"/>
      <c r="BF299" s="34"/>
      <c r="BR299" s="34"/>
      <c r="BS299" s="34"/>
      <c r="BT299" s="34"/>
      <c r="BU299" s="34"/>
      <c r="BV299" s="34"/>
      <c r="BW299" s="34"/>
      <c r="BX299" s="34"/>
      <c r="BY299" s="34"/>
      <c r="BZ299" s="34"/>
      <c r="CA299" s="34"/>
      <c r="CB299" s="34"/>
      <c r="CC299" s="34"/>
      <c r="CD299" s="34"/>
      <c r="CE299" s="34"/>
      <c r="CF299" s="34"/>
      <c r="CG299" s="34"/>
      <c r="CH299" s="34"/>
      <c r="CI299" s="34"/>
      <c r="CJ299" s="34"/>
      <c r="CK299" s="34"/>
      <c r="CL299" s="34"/>
      <c r="CM299" s="34"/>
      <c r="CN299" s="34"/>
      <c r="CO299" s="34"/>
      <c r="CP299" s="34"/>
      <c r="CQ299" s="34"/>
      <c r="CR299" s="34"/>
      <c r="CS299" s="34"/>
      <c r="CT299" s="34"/>
      <c r="CU299" s="34"/>
      <c r="CV299" s="34"/>
      <c r="CW299" s="34"/>
      <c r="CX299" s="34"/>
      <c r="CY299" s="34"/>
      <c r="CZ299" s="34"/>
    </row>
    <row r="300" spans="1:104">
      <c r="A300" s="34"/>
      <c r="B300" s="34"/>
      <c r="C300" s="34"/>
      <c r="D300" s="34"/>
      <c r="E300" s="34"/>
      <c r="F300" s="34"/>
      <c r="G300" s="34"/>
      <c r="H300" s="34"/>
      <c r="I300" s="34"/>
      <c r="J300" s="34"/>
      <c r="K300" s="34"/>
      <c r="L300" s="34"/>
      <c r="M300" s="34"/>
      <c r="N300" s="34"/>
      <c r="O300" s="34"/>
      <c r="P300" s="34"/>
      <c r="Q300" s="57"/>
      <c r="R300" s="57"/>
      <c r="S300" s="34"/>
      <c r="T300" s="37"/>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c r="BR300" s="34"/>
      <c r="BS300" s="34"/>
      <c r="BT300" s="34"/>
      <c r="BU300" s="34"/>
      <c r="BV300" s="34"/>
      <c r="BW300" s="34"/>
      <c r="BX300" s="34"/>
      <c r="BY300" s="34"/>
      <c r="BZ300" s="34"/>
      <c r="CA300" s="34"/>
      <c r="CB300" s="34"/>
      <c r="CC300" s="34"/>
      <c r="CD300" s="34"/>
      <c r="CE300" s="34"/>
      <c r="CF300" s="34"/>
      <c r="CG300" s="34"/>
      <c r="CH300" s="34"/>
      <c r="CI300" s="34"/>
      <c r="CJ300" s="34"/>
      <c r="CK300" s="34"/>
      <c r="CL300" s="34"/>
      <c r="CM300" s="34"/>
      <c r="CN300" s="34"/>
      <c r="CO300" s="34"/>
      <c r="CP300" s="34"/>
      <c r="CQ300" s="34"/>
      <c r="CR300" s="34"/>
      <c r="CS300" s="34"/>
      <c r="CT300" s="34"/>
      <c r="CU300" s="34"/>
      <c r="CV300" s="34"/>
      <c r="CW300" s="34"/>
      <c r="CX300" s="34"/>
      <c r="CY300" s="34"/>
      <c r="CZ300" s="34"/>
    </row>
    <row r="301" spans="1:104">
      <c r="A301" s="34"/>
      <c r="B301" s="34"/>
      <c r="C301" s="34"/>
      <c r="D301" s="34"/>
      <c r="E301" s="34"/>
      <c r="F301" s="34"/>
      <c r="G301" s="34"/>
      <c r="H301" s="34"/>
      <c r="I301" s="34"/>
      <c r="J301" s="34"/>
      <c r="K301" s="34"/>
      <c r="L301" s="34"/>
      <c r="M301" s="34"/>
      <c r="N301" s="34"/>
      <c r="O301" s="34"/>
      <c r="P301" s="34"/>
      <c r="Q301" s="57"/>
      <c r="R301" s="57"/>
      <c r="S301" s="34"/>
      <c r="T301" s="37"/>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4"/>
      <c r="AZ301" s="34"/>
      <c r="BA301" s="34"/>
      <c r="BB301" s="34"/>
      <c r="BC301" s="34"/>
      <c r="BD301" s="34"/>
      <c r="BE301" s="34"/>
      <c r="BF301" s="34"/>
      <c r="BR301" s="34"/>
      <c r="BS301" s="34"/>
      <c r="BT301" s="34"/>
      <c r="BU301" s="34"/>
      <c r="BV301" s="34"/>
      <c r="BW301" s="34"/>
      <c r="BX301" s="34"/>
      <c r="BY301" s="34"/>
      <c r="BZ301" s="34"/>
      <c r="CA301" s="34"/>
      <c r="CB301" s="34"/>
      <c r="CC301" s="34"/>
      <c r="CD301" s="34"/>
      <c r="CE301" s="34"/>
      <c r="CF301" s="34"/>
      <c r="CG301" s="34"/>
      <c r="CH301" s="34"/>
      <c r="CI301" s="34"/>
      <c r="CJ301" s="34"/>
      <c r="CK301" s="34"/>
      <c r="CL301" s="34"/>
      <c r="CM301" s="34"/>
      <c r="CN301" s="34"/>
      <c r="CO301" s="34"/>
      <c r="CP301" s="34"/>
      <c r="CQ301" s="34"/>
      <c r="CR301" s="34"/>
      <c r="CS301" s="34"/>
      <c r="CT301" s="34"/>
      <c r="CU301" s="34"/>
      <c r="CV301" s="34"/>
      <c r="CW301" s="34"/>
      <c r="CX301" s="34"/>
      <c r="CY301" s="34"/>
      <c r="CZ301" s="34"/>
    </row>
    <row r="302" spans="1:104">
      <c r="A302" s="34"/>
      <c r="B302" s="34"/>
      <c r="C302" s="34"/>
      <c r="D302" s="34"/>
      <c r="E302" s="34"/>
      <c r="F302" s="34"/>
      <c r="G302" s="34"/>
      <c r="H302" s="34"/>
      <c r="I302" s="34"/>
      <c r="J302" s="34"/>
      <c r="K302" s="34"/>
      <c r="L302" s="34"/>
      <c r="M302" s="34"/>
      <c r="N302" s="34"/>
      <c r="O302" s="34"/>
      <c r="P302" s="34"/>
      <c r="Q302" s="57"/>
      <c r="R302" s="57"/>
      <c r="S302" s="34"/>
      <c r="T302" s="37"/>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4"/>
      <c r="AZ302" s="34"/>
      <c r="BA302" s="34"/>
      <c r="BB302" s="34"/>
      <c r="BC302" s="34"/>
      <c r="BD302" s="34"/>
      <c r="BE302" s="34"/>
      <c r="BF302" s="34"/>
      <c r="BR302" s="34"/>
      <c r="BS302" s="34"/>
      <c r="BT302" s="34"/>
      <c r="BU302" s="34"/>
      <c r="BV302" s="34"/>
      <c r="BW302" s="34"/>
      <c r="BX302" s="34"/>
      <c r="BY302" s="34"/>
      <c r="BZ302" s="34"/>
      <c r="CA302" s="34"/>
      <c r="CB302" s="34"/>
      <c r="CC302" s="34"/>
      <c r="CD302" s="34"/>
      <c r="CE302" s="34"/>
      <c r="CF302" s="34"/>
      <c r="CG302" s="34"/>
      <c r="CH302" s="34"/>
      <c r="CI302" s="34"/>
      <c r="CJ302" s="34"/>
      <c r="CK302" s="34"/>
      <c r="CL302" s="34"/>
      <c r="CM302" s="34"/>
      <c r="CN302" s="34"/>
      <c r="CO302" s="34"/>
      <c r="CP302" s="34"/>
      <c r="CQ302" s="34"/>
      <c r="CR302" s="34"/>
      <c r="CS302" s="34"/>
      <c r="CT302" s="34"/>
      <c r="CU302" s="34"/>
      <c r="CV302" s="34"/>
      <c r="CW302" s="34"/>
      <c r="CX302" s="34"/>
      <c r="CY302" s="34"/>
      <c r="CZ302" s="34"/>
    </row>
    <row r="303" spans="1:104">
      <c r="A303" s="34"/>
      <c r="B303" s="34"/>
      <c r="C303" s="34"/>
      <c r="D303" s="34"/>
      <c r="E303" s="34"/>
      <c r="F303" s="34"/>
      <c r="G303" s="34"/>
      <c r="H303" s="34"/>
      <c r="I303" s="34"/>
      <c r="J303" s="34"/>
      <c r="K303" s="34"/>
      <c r="L303" s="34"/>
      <c r="M303" s="34"/>
      <c r="N303" s="34"/>
      <c r="O303" s="34"/>
      <c r="P303" s="34"/>
      <c r="Q303" s="57"/>
      <c r="R303" s="57"/>
      <c r="S303" s="34"/>
      <c r="T303" s="37"/>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4"/>
      <c r="AZ303" s="34"/>
      <c r="BA303" s="34"/>
      <c r="BB303" s="34"/>
      <c r="BC303" s="34"/>
      <c r="BD303" s="34"/>
      <c r="BE303" s="34"/>
      <c r="BF303" s="34"/>
      <c r="BR303" s="34"/>
      <c r="BS303" s="34"/>
      <c r="BT303" s="34"/>
      <c r="BU303" s="34"/>
      <c r="BV303" s="34"/>
      <c r="BW303" s="34"/>
      <c r="BX303" s="34"/>
      <c r="BY303" s="34"/>
      <c r="BZ303" s="34"/>
      <c r="CA303" s="34"/>
      <c r="CB303" s="34"/>
      <c r="CC303" s="34"/>
      <c r="CD303" s="34"/>
      <c r="CE303" s="34"/>
      <c r="CF303" s="34"/>
      <c r="CG303" s="34"/>
      <c r="CH303" s="34"/>
      <c r="CI303" s="34"/>
      <c r="CJ303" s="34"/>
      <c r="CK303" s="34"/>
      <c r="CL303" s="34"/>
      <c r="CM303" s="34"/>
      <c r="CN303" s="34"/>
      <c r="CO303" s="34"/>
      <c r="CP303" s="34"/>
      <c r="CQ303" s="34"/>
      <c r="CR303" s="34"/>
      <c r="CS303" s="34"/>
      <c r="CT303" s="34"/>
      <c r="CU303" s="34"/>
      <c r="CV303" s="34"/>
      <c r="CW303" s="34"/>
      <c r="CX303" s="34"/>
      <c r="CY303" s="34"/>
      <c r="CZ303" s="34"/>
    </row>
    <row r="304" spans="1:104">
      <c r="A304" s="34"/>
      <c r="B304" s="34"/>
      <c r="C304" s="34"/>
      <c r="D304" s="34"/>
      <c r="E304" s="34"/>
      <c r="F304" s="34"/>
      <c r="G304" s="34"/>
      <c r="H304" s="34"/>
      <c r="I304" s="34"/>
      <c r="J304" s="34"/>
      <c r="K304" s="34"/>
      <c r="L304" s="34"/>
      <c r="M304" s="34"/>
      <c r="N304" s="34"/>
      <c r="O304" s="34"/>
      <c r="P304" s="34"/>
      <c r="Q304" s="57"/>
      <c r="R304" s="57"/>
      <c r="S304" s="34"/>
      <c r="T304" s="37"/>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A304" s="34"/>
      <c r="BB304" s="34"/>
      <c r="BC304" s="34"/>
      <c r="BD304" s="34"/>
      <c r="BE304" s="34"/>
      <c r="BF304" s="34"/>
      <c r="BR304" s="34"/>
      <c r="BS304" s="34"/>
      <c r="BT304" s="34"/>
      <c r="BU304" s="34"/>
      <c r="BV304" s="34"/>
      <c r="BW304" s="34"/>
      <c r="BX304" s="34"/>
      <c r="BY304" s="34"/>
      <c r="BZ304" s="34"/>
      <c r="CA304" s="34"/>
      <c r="CB304" s="34"/>
      <c r="CC304" s="34"/>
      <c r="CD304" s="34"/>
      <c r="CE304" s="34"/>
      <c r="CF304" s="34"/>
      <c r="CG304" s="34"/>
      <c r="CH304" s="34"/>
      <c r="CI304" s="34"/>
      <c r="CJ304" s="34"/>
      <c r="CK304" s="34"/>
      <c r="CL304" s="34"/>
      <c r="CM304" s="34"/>
      <c r="CN304" s="34"/>
      <c r="CO304" s="34"/>
      <c r="CP304" s="34"/>
      <c r="CQ304" s="34"/>
      <c r="CR304" s="34"/>
      <c r="CS304" s="34"/>
      <c r="CT304" s="34"/>
      <c r="CU304" s="34"/>
      <c r="CV304" s="34"/>
      <c r="CW304" s="34"/>
      <c r="CX304" s="34"/>
      <c r="CY304" s="34"/>
      <c r="CZ304" s="34"/>
    </row>
    <row r="305" spans="1:104">
      <c r="A305" s="34"/>
      <c r="B305" s="34"/>
      <c r="C305" s="34"/>
      <c r="D305" s="34"/>
      <c r="E305" s="34"/>
      <c r="F305" s="34"/>
      <c r="G305" s="34"/>
      <c r="H305" s="34"/>
      <c r="I305" s="34"/>
      <c r="J305" s="34"/>
      <c r="K305" s="34"/>
      <c r="L305" s="34"/>
      <c r="M305" s="34"/>
      <c r="N305" s="34"/>
      <c r="O305" s="34"/>
      <c r="P305" s="34"/>
      <c r="Q305" s="57"/>
      <c r="R305" s="57"/>
      <c r="S305" s="34"/>
      <c r="T305" s="37"/>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4"/>
      <c r="AZ305" s="34"/>
      <c r="BA305" s="34"/>
      <c r="BB305" s="34"/>
      <c r="BC305" s="34"/>
      <c r="BD305" s="34"/>
      <c r="BE305" s="34"/>
      <c r="BF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row>
    <row r="306" spans="1:104">
      <c r="A306" s="34"/>
      <c r="B306" s="34"/>
      <c r="C306" s="34"/>
      <c r="D306" s="34"/>
      <c r="E306" s="34"/>
      <c r="F306" s="34"/>
      <c r="G306" s="34"/>
      <c r="H306" s="34"/>
      <c r="I306" s="34"/>
      <c r="J306" s="34"/>
      <c r="K306" s="34"/>
      <c r="L306" s="34"/>
      <c r="M306" s="34"/>
      <c r="N306" s="34"/>
      <c r="O306" s="34"/>
      <c r="P306" s="34"/>
      <c r="Q306" s="57"/>
      <c r="R306" s="57"/>
      <c r="S306" s="34"/>
      <c r="T306" s="37"/>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c r="BR306" s="34"/>
      <c r="BS306" s="34"/>
      <c r="BT306" s="34"/>
      <c r="BU306" s="34"/>
      <c r="BV306" s="34"/>
      <c r="BW306" s="34"/>
      <c r="BX306" s="34"/>
      <c r="BY306" s="34"/>
      <c r="BZ306" s="34"/>
      <c r="CA306" s="34"/>
      <c r="CB306" s="34"/>
      <c r="CC306" s="34"/>
      <c r="CD306" s="34"/>
      <c r="CE306" s="34"/>
      <c r="CF306" s="34"/>
      <c r="CG306" s="34"/>
      <c r="CH306" s="34"/>
      <c r="CI306" s="34"/>
      <c r="CJ306" s="34"/>
      <c r="CK306" s="34"/>
      <c r="CL306" s="34"/>
      <c r="CM306" s="34"/>
      <c r="CN306" s="34"/>
      <c r="CO306" s="34"/>
      <c r="CP306" s="34"/>
      <c r="CQ306" s="34"/>
      <c r="CR306" s="34"/>
      <c r="CS306" s="34"/>
      <c r="CT306" s="34"/>
      <c r="CU306" s="34"/>
      <c r="CV306" s="34"/>
      <c r="CW306" s="34"/>
      <c r="CX306" s="34"/>
      <c r="CY306" s="34"/>
      <c r="CZ306" s="34"/>
    </row>
    <row r="307" spans="1:104">
      <c r="A307" s="34"/>
      <c r="B307" s="34"/>
      <c r="C307" s="34"/>
      <c r="D307" s="34"/>
      <c r="E307" s="34"/>
      <c r="F307" s="34"/>
      <c r="G307" s="34"/>
      <c r="H307" s="34"/>
      <c r="I307" s="34"/>
      <c r="J307" s="34"/>
      <c r="K307" s="34"/>
      <c r="L307" s="34"/>
      <c r="M307" s="34"/>
      <c r="N307" s="34"/>
      <c r="O307" s="34"/>
      <c r="P307" s="34"/>
      <c r="Q307" s="57"/>
      <c r="R307" s="57"/>
      <c r="S307" s="34"/>
      <c r="T307" s="37"/>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A307" s="34"/>
      <c r="BB307" s="34"/>
      <c r="BC307" s="34"/>
      <c r="BD307" s="34"/>
      <c r="BE307" s="34"/>
      <c r="BF307" s="34"/>
      <c r="BR307" s="34"/>
      <c r="BS307" s="34"/>
      <c r="BT307" s="34"/>
      <c r="BU307" s="34"/>
      <c r="BV307" s="34"/>
      <c r="BW307" s="34"/>
      <c r="BX307" s="34"/>
      <c r="BY307" s="34"/>
      <c r="BZ307" s="34"/>
      <c r="CA307" s="34"/>
      <c r="CB307" s="34"/>
      <c r="CC307" s="34"/>
      <c r="CD307" s="34"/>
      <c r="CE307" s="34"/>
      <c r="CF307" s="34"/>
      <c r="CG307" s="34"/>
      <c r="CH307" s="34"/>
      <c r="CI307" s="34"/>
      <c r="CJ307" s="34"/>
      <c r="CK307" s="34"/>
      <c r="CL307" s="34"/>
      <c r="CM307" s="34"/>
      <c r="CN307" s="34"/>
      <c r="CO307" s="34"/>
      <c r="CP307" s="34"/>
      <c r="CQ307" s="34"/>
      <c r="CR307" s="34"/>
      <c r="CS307" s="34"/>
      <c r="CT307" s="34"/>
      <c r="CU307" s="34"/>
      <c r="CV307" s="34"/>
      <c r="CW307" s="34"/>
      <c r="CX307" s="34"/>
      <c r="CY307" s="34"/>
      <c r="CZ307" s="34"/>
    </row>
    <row r="308" spans="1:104">
      <c r="A308" s="34"/>
      <c r="B308" s="34"/>
      <c r="C308" s="34"/>
      <c r="D308" s="34"/>
      <c r="E308" s="34"/>
      <c r="F308" s="34"/>
      <c r="G308" s="34"/>
      <c r="H308" s="34"/>
      <c r="I308" s="34"/>
      <c r="J308" s="34"/>
      <c r="K308" s="34"/>
      <c r="L308" s="34"/>
      <c r="M308" s="34"/>
      <c r="N308" s="34"/>
      <c r="O308" s="34"/>
      <c r="P308" s="34"/>
      <c r="Q308" s="57"/>
      <c r="R308" s="57"/>
      <c r="S308" s="34"/>
      <c r="T308" s="37"/>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A308" s="34"/>
      <c r="BB308" s="34"/>
      <c r="BC308" s="34"/>
      <c r="BD308" s="34"/>
      <c r="BE308" s="34"/>
      <c r="BF308" s="34"/>
      <c r="BR308" s="34"/>
      <c r="BS308" s="34"/>
      <c r="BT308" s="34"/>
      <c r="BU308" s="34"/>
      <c r="BV308" s="34"/>
      <c r="BW308" s="34"/>
      <c r="BX308" s="34"/>
      <c r="BY308" s="34"/>
      <c r="BZ308" s="34"/>
      <c r="CA308" s="34"/>
      <c r="CB308" s="34"/>
      <c r="CC308" s="34"/>
      <c r="CD308" s="34"/>
      <c r="CE308" s="34"/>
      <c r="CF308" s="34"/>
      <c r="CG308" s="34"/>
      <c r="CH308" s="34"/>
      <c r="CI308" s="34"/>
      <c r="CJ308" s="34"/>
      <c r="CK308" s="34"/>
      <c r="CL308" s="34"/>
      <c r="CM308" s="34"/>
      <c r="CN308" s="34"/>
      <c r="CO308" s="34"/>
      <c r="CP308" s="34"/>
      <c r="CQ308" s="34"/>
      <c r="CR308" s="34"/>
      <c r="CS308" s="34"/>
      <c r="CT308" s="34"/>
      <c r="CU308" s="34"/>
      <c r="CV308" s="34"/>
      <c r="CW308" s="34"/>
      <c r="CX308" s="34"/>
      <c r="CY308" s="34"/>
      <c r="CZ308" s="34"/>
    </row>
    <row r="309" spans="1:104">
      <c r="A309" s="34"/>
      <c r="B309" s="34"/>
      <c r="C309" s="34"/>
      <c r="D309" s="34"/>
      <c r="E309" s="34"/>
      <c r="F309" s="34"/>
      <c r="G309" s="34"/>
      <c r="H309" s="34"/>
      <c r="I309" s="34"/>
      <c r="J309" s="34"/>
      <c r="K309" s="34"/>
      <c r="L309" s="34"/>
      <c r="M309" s="34"/>
      <c r="N309" s="34"/>
      <c r="O309" s="34"/>
      <c r="P309" s="34"/>
      <c r="Q309" s="57"/>
      <c r="R309" s="57"/>
      <c r="S309" s="34"/>
      <c r="T309" s="37"/>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c r="AZ309" s="34"/>
      <c r="BA309" s="34"/>
      <c r="BB309" s="34"/>
      <c r="BC309" s="34"/>
      <c r="BD309" s="34"/>
      <c r="BE309" s="34"/>
      <c r="BF309" s="34"/>
      <c r="BR309" s="34"/>
      <c r="BS309" s="34"/>
      <c r="BT309" s="34"/>
      <c r="BU309" s="34"/>
      <c r="BV309" s="34"/>
      <c r="BW309" s="34"/>
      <c r="BX309" s="34"/>
      <c r="BY309" s="34"/>
      <c r="BZ309" s="34"/>
      <c r="CA309" s="34"/>
      <c r="CB309" s="34"/>
      <c r="CC309" s="34"/>
      <c r="CD309" s="34"/>
      <c r="CE309" s="34"/>
      <c r="CF309" s="34"/>
      <c r="CG309" s="34"/>
      <c r="CH309" s="34"/>
      <c r="CI309" s="34"/>
      <c r="CJ309" s="34"/>
      <c r="CK309" s="34"/>
      <c r="CL309" s="34"/>
      <c r="CM309" s="34"/>
      <c r="CN309" s="34"/>
      <c r="CO309" s="34"/>
      <c r="CP309" s="34"/>
      <c r="CQ309" s="34"/>
      <c r="CR309" s="34"/>
      <c r="CS309" s="34"/>
      <c r="CT309" s="34"/>
      <c r="CU309" s="34"/>
      <c r="CV309" s="34"/>
      <c r="CW309" s="34"/>
      <c r="CX309" s="34"/>
      <c r="CY309" s="34"/>
      <c r="CZ309" s="34"/>
    </row>
    <row r="310" spans="1:104">
      <c r="A310" s="34"/>
      <c r="B310" s="34"/>
      <c r="C310" s="34"/>
      <c r="D310" s="34"/>
      <c r="E310" s="34"/>
      <c r="F310" s="34"/>
      <c r="G310" s="34"/>
      <c r="H310" s="34"/>
      <c r="I310" s="34"/>
      <c r="J310" s="34"/>
      <c r="K310" s="34"/>
      <c r="L310" s="34"/>
      <c r="M310" s="34"/>
      <c r="N310" s="34"/>
      <c r="O310" s="34"/>
      <c r="P310" s="34"/>
      <c r="Q310" s="57"/>
      <c r="R310" s="57"/>
      <c r="S310" s="34"/>
      <c r="T310" s="37"/>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4"/>
      <c r="AZ310" s="34"/>
      <c r="BA310" s="34"/>
      <c r="BB310" s="34"/>
      <c r="BC310" s="34"/>
      <c r="BD310" s="34"/>
      <c r="BE310" s="34"/>
      <c r="BF310" s="34"/>
      <c r="BR310" s="34"/>
      <c r="BS310" s="34"/>
      <c r="BT310" s="34"/>
      <c r="BU310" s="34"/>
      <c r="BV310" s="34"/>
      <c r="BW310" s="34"/>
      <c r="BX310" s="34"/>
      <c r="BY310" s="34"/>
      <c r="BZ310" s="34"/>
      <c r="CA310" s="34"/>
      <c r="CB310" s="34"/>
      <c r="CC310" s="34"/>
      <c r="CD310" s="34"/>
      <c r="CE310" s="34"/>
      <c r="CF310" s="34"/>
      <c r="CG310" s="34"/>
      <c r="CH310" s="34"/>
      <c r="CI310" s="34"/>
      <c r="CJ310" s="34"/>
      <c r="CK310" s="34"/>
      <c r="CL310" s="34"/>
      <c r="CM310" s="34"/>
      <c r="CN310" s="34"/>
      <c r="CO310" s="34"/>
      <c r="CP310" s="34"/>
      <c r="CQ310" s="34"/>
      <c r="CR310" s="34"/>
      <c r="CS310" s="34"/>
      <c r="CT310" s="34"/>
      <c r="CU310" s="34"/>
      <c r="CV310" s="34"/>
      <c r="CW310" s="34"/>
      <c r="CX310" s="34"/>
      <c r="CY310" s="34"/>
      <c r="CZ310" s="34"/>
    </row>
    <row r="311" spans="1:104">
      <c r="A311" s="34"/>
      <c r="B311" s="34"/>
      <c r="C311" s="34"/>
      <c r="D311" s="34"/>
      <c r="E311" s="34"/>
      <c r="F311" s="34"/>
      <c r="G311" s="34"/>
      <c r="H311" s="34"/>
      <c r="I311" s="34"/>
      <c r="J311" s="34"/>
      <c r="K311" s="34"/>
      <c r="L311" s="34"/>
      <c r="M311" s="34"/>
      <c r="N311" s="34"/>
      <c r="O311" s="34"/>
      <c r="P311" s="34"/>
      <c r="Q311" s="57"/>
      <c r="R311" s="57"/>
      <c r="S311" s="34"/>
      <c r="T311" s="37"/>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c r="BR311" s="34"/>
      <c r="BS311" s="34"/>
      <c r="BT311" s="34"/>
      <c r="BU311" s="34"/>
      <c r="BV311" s="34"/>
      <c r="BW311" s="34"/>
      <c r="BX311" s="34"/>
      <c r="BY311" s="34"/>
      <c r="BZ311" s="34"/>
      <c r="CA311" s="34"/>
      <c r="CB311" s="34"/>
      <c r="CC311" s="34"/>
      <c r="CD311" s="34"/>
      <c r="CE311" s="34"/>
      <c r="CF311" s="34"/>
      <c r="CG311" s="34"/>
      <c r="CH311" s="34"/>
      <c r="CI311" s="34"/>
      <c r="CJ311" s="34"/>
      <c r="CK311" s="34"/>
      <c r="CL311" s="34"/>
      <c r="CM311" s="34"/>
      <c r="CN311" s="34"/>
      <c r="CO311" s="34"/>
      <c r="CP311" s="34"/>
      <c r="CQ311" s="34"/>
      <c r="CR311" s="34"/>
      <c r="CS311" s="34"/>
      <c r="CT311" s="34"/>
      <c r="CU311" s="34"/>
      <c r="CV311" s="34"/>
      <c r="CW311" s="34"/>
      <c r="CX311" s="34"/>
      <c r="CY311" s="34"/>
      <c r="CZ311" s="34"/>
    </row>
    <row r="312" spans="1:104">
      <c r="A312" s="34"/>
      <c r="B312" s="34"/>
      <c r="C312" s="34"/>
      <c r="D312" s="34"/>
      <c r="E312" s="34"/>
      <c r="F312" s="34"/>
      <c r="G312" s="34"/>
      <c r="H312" s="34"/>
      <c r="I312" s="34"/>
      <c r="J312" s="34"/>
      <c r="K312" s="34"/>
      <c r="L312" s="34"/>
      <c r="M312" s="34"/>
      <c r="N312" s="34"/>
      <c r="O312" s="34"/>
      <c r="P312" s="34"/>
      <c r="Q312" s="57"/>
      <c r="R312" s="57"/>
      <c r="S312" s="34"/>
      <c r="T312" s="37"/>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4"/>
      <c r="AZ312" s="34"/>
      <c r="BA312" s="34"/>
      <c r="BB312" s="34"/>
      <c r="BC312" s="34"/>
      <c r="BD312" s="34"/>
      <c r="BE312" s="34"/>
      <c r="BF312" s="34"/>
      <c r="BR312" s="34"/>
      <c r="BS312" s="34"/>
      <c r="BT312" s="34"/>
      <c r="BU312" s="34"/>
      <c r="BV312" s="34"/>
      <c r="BW312" s="34"/>
      <c r="BX312" s="34"/>
      <c r="BY312" s="34"/>
      <c r="BZ312" s="34"/>
      <c r="CA312" s="34"/>
      <c r="CB312" s="34"/>
      <c r="CC312" s="34"/>
      <c r="CD312" s="34"/>
      <c r="CE312" s="34"/>
      <c r="CF312" s="34"/>
      <c r="CG312" s="34"/>
      <c r="CH312" s="34"/>
      <c r="CI312" s="34"/>
      <c r="CJ312" s="34"/>
      <c r="CK312" s="34"/>
      <c r="CL312" s="34"/>
      <c r="CM312" s="34"/>
      <c r="CN312" s="34"/>
      <c r="CO312" s="34"/>
      <c r="CP312" s="34"/>
      <c r="CQ312" s="34"/>
      <c r="CR312" s="34"/>
      <c r="CS312" s="34"/>
      <c r="CT312" s="34"/>
      <c r="CU312" s="34"/>
      <c r="CV312" s="34"/>
      <c r="CW312" s="34"/>
      <c r="CX312" s="34"/>
      <c r="CY312" s="34"/>
      <c r="CZ312" s="34"/>
    </row>
    <row r="313" spans="1:104">
      <c r="A313" s="34"/>
      <c r="B313" s="34"/>
      <c r="C313" s="34"/>
      <c r="D313" s="34"/>
      <c r="E313" s="34"/>
      <c r="F313" s="34"/>
      <c r="G313" s="34"/>
      <c r="H313" s="34"/>
      <c r="I313" s="34"/>
      <c r="J313" s="34"/>
      <c r="K313" s="34"/>
      <c r="L313" s="34"/>
      <c r="M313" s="34"/>
      <c r="N313" s="34"/>
      <c r="O313" s="34"/>
      <c r="P313" s="34"/>
      <c r="Q313" s="57"/>
      <c r="R313" s="57"/>
      <c r="S313" s="34"/>
      <c r="T313" s="37"/>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c r="AZ313" s="34"/>
      <c r="BA313" s="34"/>
      <c r="BB313" s="34"/>
      <c r="BC313" s="34"/>
      <c r="BD313" s="34"/>
      <c r="BE313" s="34"/>
      <c r="BF313" s="34"/>
      <c r="BR313" s="34"/>
      <c r="BS313" s="34"/>
      <c r="BT313" s="34"/>
      <c r="BU313" s="34"/>
      <c r="BV313" s="34"/>
      <c r="BW313" s="34"/>
      <c r="BX313" s="34"/>
      <c r="BY313" s="34"/>
      <c r="BZ313" s="34"/>
      <c r="CA313" s="34"/>
      <c r="CB313" s="34"/>
      <c r="CC313" s="34"/>
      <c r="CD313" s="34"/>
      <c r="CE313" s="34"/>
      <c r="CF313" s="34"/>
      <c r="CG313" s="34"/>
      <c r="CH313" s="34"/>
      <c r="CI313" s="34"/>
      <c r="CJ313" s="34"/>
      <c r="CK313" s="34"/>
      <c r="CL313" s="34"/>
      <c r="CM313" s="34"/>
      <c r="CN313" s="34"/>
      <c r="CO313" s="34"/>
      <c r="CP313" s="34"/>
      <c r="CQ313" s="34"/>
      <c r="CR313" s="34"/>
      <c r="CS313" s="34"/>
      <c r="CT313" s="34"/>
      <c r="CU313" s="34"/>
      <c r="CV313" s="34"/>
      <c r="CW313" s="34"/>
      <c r="CX313" s="34"/>
      <c r="CY313" s="34"/>
      <c r="CZ313" s="34"/>
    </row>
    <row r="314" spans="1:104">
      <c r="A314" s="34"/>
      <c r="B314" s="34"/>
      <c r="C314" s="34"/>
      <c r="D314" s="34"/>
      <c r="E314" s="34"/>
      <c r="F314" s="34"/>
      <c r="G314" s="34"/>
      <c r="H314" s="34"/>
      <c r="I314" s="34"/>
      <c r="J314" s="34"/>
      <c r="K314" s="34"/>
      <c r="L314" s="34"/>
      <c r="M314" s="34"/>
      <c r="N314" s="34"/>
      <c r="O314" s="34"/>
      <c r="P314" s="34"/>
      <c r="Q314" s="57"/>
      <c r="R314" s="57"/>
      <c r="S314" s="34"/>
      <c r="T314" s="37"/>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c r="AX314" s="34"/>
      <c r="AY314" s="34"/>
      <c r="AZ314" s="34"/>
      <c r="BA314" s="34"/>
      <c r="BB314" s="34"/>
      <c r="BC314" s="34"/>
      <c r="BD314" s="34"/>
      <c r="BE314" s="34"/>
      <c r="BF314" s="34"/>
      <c r="BR314" s="34"/>
      <c r="BS314" s="34"/>
      <c r="BT314" s="34"/>
      <c r="BU314" s="34"/>
      <c r="BV314" s="34"/>
      <c r="BW314" s="34"/>
      <c r="BX314" s="34"/>
      <c r="BY314" s="34"/>
      <c r="BZ314" s="34"/>
      <c r="CA314" s="34"/>
      <c r="CB314" s="34"/>
      <c r="CC314" s="34"/>
      <c r="CD314" s="34"/>
      <c r="CE314" s="34"/>
      <c r="CF314" s="34"/>
      <c r="CG314" s="34"/>
      <c r="CH314" s="34"/>
      <c r="CI314" s="34"/>
      <c r="CJ314" s="34"/>
      <c r="CK314" s="34"/>
      <c r="CL314" s="34"/>
      <c r="CM314" s="34"/>
      <c r="CN314" s="34"/>
      <c r="CO314" s="34"/>
      <c r="CP314" s="34"/>
      <c r="CQ314" s="34"/>
      <c r="CR314" s="34"/>
      <c r="CS314" s="34"/>
      <c r="CT314" s="34"/>
      <c r="CU314" s="34"/>
      <c r="CV314" s="34"/>
      <c r="CW314" s="34"/>
      <c r="CX314" s="34"/>
      <c r="CY314" s="34"/>
      <c r="CZ314" s="34"/>
    </row>
    <row r="315" spans="1:104">
      <c r="A315" s="34"/>
      <c r="B315" s="34"/>
      <c r="C315" s="34"/>
      <c r="D315" s="34"/>
      <c r="E315" s="34"/>
      <c r="F315" s="34"/>
      <c r="G315" s="34"/>
      <c r="H315" s="34"/>
      <c r="I315" s="34"/>
      <c r="J315" s="34"/>
      <c r="K315" s="34"/>
      <c r="L315" s="34"/>
      <c r="M315" s="34"/>
      <c r="N315" s="34"/>
      <c r="O315" s="34"/>
      <c r="P315" s="34"/>
      <c r="Q315" s="57"/>
      <c r="R315" s="57"/>
      <c r="S315" s="34"/>
      <c r="T315" s="37"/>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c r="AX315" s="34"/>
      <c r="AY315" s="34"/>
      <c r="AZ315" s="34"/>
      <c r="BA315" s="34"/>
      <c r="BB315" s="34"/>
      <c r="BC315" s="34"/>
      <c r="BD315" s="34"/>
      <c r="BE315" s="34"/>
      <c r="BF315" s="34"/>
      <c r="BR315" s="34"/>
      <c r="BS315" s="34"/>
      <c r="BT315" s="34"/>
      <c r="BU315" s="34"/>
      <c r="BV315" s="34"/>
      <c r="BW315" s="34"/>
      <c r="BX315" s="34"/>
      <c r="BY315" s="34"/>
      <c r="BZ315" s="34"/>
      <c r="CA315" s="34"/>
      <c r="CB315" s="34"/>
      <c r="CC315" s="34"/>
      <c r="CD315" s="34"/>
      <c r="CE315" s="34"/>
      <c r="CF315" s="34"/>
      <c r="CG315" s="34"/>
      <c r="CH315" s="34"/>
      <c r="CI315" s="34"/>
      <c r="CJ315" s="34"/>
      <c r="CK315" s="34"/>
      <c r="CL315" s="34"/>
      <c r="CM315" s="34"/>
      <c r="CN315" s="34"/>
      <c r="CO315" s="34"/>
      <c r="CP315" s="34"/>
      <c r="CQ315" s="34"/>
      <c r="CR315" s="34"/>
      <c r="CS315" s="34"/>
      <c r="CT315" s="34"/>
      <c r="CU315" s="34"/>
      <c r="CV315" s="34"/>
      <c r="CW315" s="34"/>
      <c r="CX315" s="34"/>
      <c r="CY315" s="34"/>
      <c r="CZ315" s="34"/>
    </row>
    <row r="316" spans="1:104">
      <c r="A316" s="34"/>
      <c r="B316" s="34"/>
      <c r="C316" s="34"/>
      <c r="D316" s="34"/>
      <c r="E316" s="34"/>
      <c r="F316" s="34"/>
      <c r="G316" s="34"/>
      <c r="H316" s="34"/>
      <c r="I316" s="34"/>
      <c r="J316" s="34"/>
      <c r="K316" s="34"/>
      <c r="L316" s="34"/>
      <c r="M316" s="34"/>
      <c r="N316" s="34"/>
      <c r="O316" s="34"/>
      <c r="P316" s="34"/>
      <c r="Q316" s="57"/>
      <c r="R316" s="57"/>
      <c r="S316" s="34"/>
      <c r="T316" s="37"/>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A316" s="34"/>
      <c r="BB316" s="34"/>
      <c r="BC316" s="34"/>
      <c r="BD316" s="34"/>
      <c r="BE316" s="34"/>
      <c r="BF316" s="34"/>
      <c r="BR316" s="34"/>
      <c r="BS316" s="34"/>
      <c r="BT316" s="34"/>
      <c r="BU316" s="34"/>
      <c r="BV316" s="34"/>
      <c r="BW316" s="34"/>
      <c r="BX316" s="34"/>
      <c r="BY316" s="34"/>
      <c r="BZ316" s="34"/>
      <c r="CA316" s="34"/>
      <c r="CB316" s="34"/>
      <c r="CC316" s="34"/>
      <c r="CD316" s="34"/>
      <c r="CE316" s="34"/>
      <c r="CF316" s="34"/>
      <c r="CG316" s="34"/>
      <c r="CH316" s="34"/>
      <c r="CI316" s="34"/>
      <c r="CJ316" s="34"/>
      <c r="CK316" s="34"/>
      <c r="CL316" s="34"/>
      <c r="CM316" s="34"/>
      <c r="CN316" s="34"/>
      <c r="CO316" s="34"/>
      <c r="CP316" s="34"/>
      <c r="CQ316" s="34"/>
      <c r="CR316" s="34"/>
      <c r="CS316" s="34"/>
      <c r="CT316" s="34"/>
      <c r="CU316" s="34"/>
      <c r="CV316" s="34"/>
      <c r="CW316" s="34"/>
      <c r="CX316" s="34"/>
      <c r="CY316" s="34"/>
      <c r="CZ316" s="34"/>
    </row>
    <row r="317" spans="1:104">
      <c r="A317" s="34"/>
      <c r="B317" s="34"/>
      <c r="C317" s="34"/>
      <c r="D317" s="34"/>
      <c r="E317" s="34"/>
      <c r="F317" s="34"/>
      <c r="G317" s="34"/>
      <c r="H317" s="34"/>
      <c r="I317" s="34"/>
      <c r="J317" s="34"/>
      <c r="K317" s="34"/>
      <c r="L317" s="34"/>
      <c r="M317" s="34"/>
      <c r="N317" s="34"/>
      <c r="O317" s="34"/>
      <c r="P317" s="34"/>
      <c r="Q317" s="57"/>
      <c r="R317" s="57"/>
      <c r="S317" s="34"/>
      <c r="T317" s="37"/>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c r="AX317" s="34"/>
      <c r="AY317" s="34"/>
      <c r="AZ317" s="34"/>
      <c r="BA317" s="34"/>
      <c r="BB317" s="34"/>
      <c r="BC317" s="34"/>
      <c r="BD317" s="34"/>
      <c r="BE317" s="34"/>
      <c r="BF317" s="34"/>
      <c r="BR317" s="34"/>
      <c r="BS317" s="34"/>
      <c r="BT317" s="34"/>
      <c r="BU317" s="34"/>
      <c r="BV317" s="34"/>
      <c r="BW317" s="34"/>
      <c r="BX317" s="34"/>
      <c r="BY317" s="34"/>
      <c r="BZ317" s="34"/>
      <c r="CA317" s="34"/>
      <c r="CB317" s="34"/>
      <c r="CC317" s="34"/>
      <c r="CD317" s="34"/>
      <c r="CE317" s="34"/>
      <c r="CF317" s="34"/>
      <c r="CG317" s="34"/>
      <c r="CH317" s="34"/>
      <c r="CI317" s="34"/>
      <c r="CJ317" s="34"/>
      <c r="CK317" s="34"/>
      <c r="CL317" s="34"/>
      <c r="CM317" s="34"/>
      <c r="CN317" s="34"/>
      <c r="CO317" s="34"/>
      <c r="CP317" s="34"/>
      <c r="CQ317" s="34"/>
      <c r="CR317" s="34"/>
      <c r="CS317" s="34"/>
      <c r="CT317" s="34"/>
      <c r="CU317" s="34"/>
      <c r="CV317" s="34"/>
      <c r="CW317" s="34"/>
      <c r="CX317" s="34"/>
      <c r="CY317" s="34"/>
      <c r="CZ317" s="34"/>
    </row>
    <row r="318" spans="1:104">
      <c r="A318" s="34"/>
      <c r="B318" s="34"/>
      <c r="C318" s="34"/>
      <c r="D318" s="34"/>
      <c r="E318" s="34"/>
      <c r="F318" s="34"/>
      <c r="G318" s="34"/>
      <c r="H318" s="34"/>
      <c r="I318" s="34"/>
      <c r="J318" s="34"/>
      <c r="K318" s="34"/>
      <c r="L318" s="34"/>
      <c r="M318" s="34"/>
      <c r="N318" s="34"/>
      <c r="O318" s="34"/>
      <c r="P318" s="34"/>
      <c r="Q318" s="57"/>
      <c r="R318" s="57"/>
      <c r="S318" s="34"/>
      <c r="T318" s="37"/>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A318" s="34"/>
      <c r="BB318" s="34"/>
      <c r="BC318" s="34"/>
      <c r="BD318" s="34"/>
      <c r="BE318" s="34"/>
      <c r="BF318" s="34"/>
      <c r="BR318" s="34"/>
      <c r="BS318" s="34"/>
      <c r="BT318" s="34"/>
      <c r="BU318" s="34"/>
      <c r="BV318" s="34"/>
      <c r="BW318" s="34"/>
      <c r="BX318" s="34"/>
      <c r="BY318" s="34"/>
      <c r="BZ318" s="34"/>
      <c r="CA318" s="34"/>
      <c r="CB318" s="34"/>
      <c r="CC318" s="34"/>
      <c r="CD318" s="34"/>
      <c r="CE318" s="34"/>
      <c r="CF318" s="34"/>
      <c r="CG318" s="34"/>
      <c r="CH318" s="34"/>
      <c r="CI318" s="34"/>
      <c r="CJ318" s="34"/>
      <c r="CK318" s="34"/>
      <c r="CL318" s="34"/>
      <c r="CM318" s="34"/>
      <c r="CN318" s="34"/>
      <c r="CO318" s="34"/>
      <c r="CP318" s="34"/>
      <c r="CQ318" s="34"/>
      <c r="CR318" s="34"/>
      <c r="CS318" s="34"/>
      <c r="CT318" s="34"/>
      <c r="CU318" s="34"/>
      <c r="CV318" s="34"/>
      <c r="CW318" s="34"/>
      <c r="CX318" s="34"/>
      <c r="CY318" s="34"/>
      <c r="CZ318" s="34"/>
    </row>
    <row r="319" spans="1:104">
      <c r="A319" s="34"/>
      <c r="B319" s="34"/>
      <c r="C319" s="34"/>
      <c r="D319" s="34"/>
      <c r="E319" s="34"/>
      <c r="F319" s="34"/>
      <c r="G319" s="34"/>
      <c r="H319" s="34"/>
      <c r="I319" s="34"/>
      <c r="J319" s="34"/>
      <c r="K319" s="34"/>
      <c r="L319" s="34"/>
      <c r="M319" s="34"/>
      <c r="N319" s="34"/>
      <c r="O319" s="34"/>
      <c r="P319" s="34"/>
      <c r="Q319" s="57"/>
      <c r="R319" s="57"/>
      <c r="S319" s="34"/>
      <c r="T319" s="37"/>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A319" s="34"/>
      <c r="BB319" s="34"/>
      <c r="BC319" s="34"/>
      <c r="BD319" s="34"/>
      <c r="BE319" s="34"/>
      <c r="BF319" s="34"/>
      <c r="BR319" s="34"/>
      <c r="BS319" s="34"/>
      <c r="BT319" s="34"/>
      <c r="BU319" s="34"/>
      <c r="BV319" s="34"/>
      <c r="BW319" s="34"/>
      <c r="BX319" s="34"/>
      <c r="BY319" s="34"/>
      <c r="BZ319" s="34"/>
      <c r="CA319" s="34"/>
      <c r="CB319" s="34"/>
      <c r="CC319" s="34"/>
      <c r="CD319" s="34"/>
      <c r="CE319" s="34"/>
      <c r="CF319" s="34"/>
      <c r="CG319" s="34"/>
      <c r="CH319" s="34"/>
      <c r="CI319" s="34"/>
      <c r="CJ319" s="34"/>
      <c r="CK319" s="34"/>
      <c r="CL319" s="34"/>
      <c r="CM319" s="34"/>
      <c r="CN319" s="34"/>
      <c r="CO319" s="34"/>
      <c r="CP319" s="34"/>
      <c r="CQ319" s="34"/>
      <c r="CR319" s="34"/>
      <c r="CS319" s="34"/>
      <c r="CT319" s="34"/>
      <c r="CU319" s="34"/>
      <c r="CV319" s="34"/>
      <c r="CW319" s="34"/>
      <c r="CX319" s="34"/>
      <c r="CY319" s="34"/>
      <c r="CZ319" s="34"/>
    </row>
    <row r="320" spans="1:104">
      <c r="A320" s="34"/>
      <c r="B320" s="34"/>
      <c r="C320" s="34"/>
      <c r="D320" s="34"/>
      <c r="E320" s="34"/>
      <c r="F320" s="34"/>
      <c r="G320" s="34"/>
      <c r="H320" s="34"/>
      <c r="I320" s="34"/>
      <c r="J320" s="34"/>
      <c r="K320" s="34"/>
      <c r="L320" s="34"/>
      <c r="M320" s="34"/>
      <c r="N320" s="34"/>
      <c r="O320" s="34"/>
      <c r="P320" s="34"/>
      <c r="Q320" s="57"/>
      <c r="R320" s="57"/>
      <c r="S320" s="34"/>
      <c r="T320" s="37"/>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A320" s="34"/>
      <c r="BB320" s="34"/>
      <c r="BC320" s="34"/>
      <c r="BD320" s="34"/>
      <c r="BE320" s="34"/>
      <c r="BF320" s="34"/>
      <c r="BR320" s="34"/>
      <c r="BS320" s="34"/>
      <c r="BT320" s="34"/>
      <c r="BU320" s="34"/>
      <c r="BV320" s="34"/>
      <c r="BW320" s="34"/>
      <c r="BX320" s="34"/>
      <c r="BY320" s="34"/>
      <c r="BZ320" s="34"/>
      <c r="CA320" s="34"/>
      <c r="CB320" s="34"/>
      <c r="CC320" s="34"/>
      <c r="CD320" s="34"/>
      <c r="CE320" s="34"/>
      <c r="CF320" s="34"/>
      <c r="CG320" s="34"/>
      <c r="CH320" s="34"/>
      <c r="CI320" s="34"/>
      <c r="CJ320" s="34"/>
      <c r="CK320" s="34"/>
      <c r="CL320" s="34"/>
      <c r="CM320" s="34"/>
      <c r="CN320" s="34"/>
      <c r="CO320" s="34"/>
      <c r="CP320" s="34"/>
      <c r="CQ320" s="34"/>
      <c r="CR320" s="34"/>
      <c r="CS320" s="34"/>
      <c r="CT320" s="34"/>
      <c r="CU320" s="34"/>
      <c r="CV320" s="34"/>
      <c r="CW320" s="34"/>
      <c r="CX320" s="34"/>
      <c r="CY320" s="34"/>
      <c r="CZ320" s="34"/>
    </row>
    <row r="321" spans="1:104">
      <c r="A321" s="34"/>
      <c r="B321" s="34"/>
      <c r="C321" s="34"/>
      <c r="D321" s="34"/>
      <c r="E321" s="34"/>
      <c r="F321" s="34"/>
      <c r="G321" s="34"/>
      <c r="H321" s="34"/>
      <c r="I321" s="34"/>
      <c r="J321" s="34"/>
      <c r="K321" s="34"/>
      <c r="L321" s="34"/>
      <c r="M321" s="34"/>
      <c r="N321" s="34"/>
      <c r="O321" s="34"/>
      <c r="P321" s="34"/>
      <c r="Q321" s="57"/>
      <c r="R321" s="57"/>
      <c r="S321" s="34"/>
      <c r="T321" s="37"/>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A321" s="34"/>
      <c r="BB321" s="34"/>
      <c r="BC321" s="34"/>
      <c r="BD321" s="34"/>
      <c r="BE321" s="34"/>
      <c r="BF321" s="34"/>
      <c r="BR321" s="34"/>
      <c r="BS321" s="34"/>
      <c r="BT321" s="34"/>
      <c r="BU321" s="34"/>
      <c r="BV321" s="34"/>
      <c r="BW321" s="34"/>
      <c r="BX321" s="34"/>
      <c r="BY321" s="34"/>
      <c r="BZ321" s="34"/>
      <c r="CA321" s="34"/>
      <c r="CB321" s="34"/>
      <c r="CC321" s="34"/>
      <c r="CD321" s="34"/>
      <c r="CE321" s="34"/>
      <c r="CF321" s="34"/>
      <c r="CG321" s="34"/>
      <c r="CH321" s="34"/>
      <c r="CI321" s="34"/>
      <c r="CJ321" s="34"/>
      <c r="CK321" s="34"/>
      <c r="CL321" s="34"/>
      <c r="CM321" s="34"/>
      <c r="CN321" s="34"/>
      <c r="CO321" s="34"/>
      <c r="CP321" s="34"/>
      <c r="CQ321" s="34"/>
      <c r="CR321" s="34"/>
      <c r="CS321" s="34"/>
      <c r="CT321" s="34"/>
      <c r="CU321" s="34"/>
      <c r="CV321" s="34"/>
      <c r="CW321" s="34"/>
      <c r="CX321" s="34"/>
      <c r="CY321" s="34"/>
      <c r="CZ321" s="34"/>
    </row>
    <row r="322" spans="1:104">
      <c r="A322" s="34"/>
      <c r="B322" s="34"/>
      <c r="C322" s="34"/>
      <c r="D322" s="34"/>
      <c r="E322" s="34"/>
      <c r="F322" s="34"/>
      <c r="G322" s="34"/>
      <c r="H322" s="34"/>
      <c r="I322" s="34"/>
      <c r="J322" s="34"/>
      <c r="K322" s="34"/>
      <c r="L322" s="34"/>
      <c r="M322" s="34"/>
      <c r="N322" s="34"/>
      <c r="O322" s="34"/>
      <c r="P322" s="34"/>
      <c r="Q322" s="57"/>
      <c r="R322" s="57"/>
      <c r="S322" s="34"/>
      <c r="T322" s="37"/>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A322" s="34"/>
      <c r="BB322" s="34"/>
      <c r="BC322" s="34"/>
      <c r="BD322" s="34"/>
      <c r="BE322" s="34"/>
      <c r="BF322" s="34"/>
      <c r="BR322" s="34"/>
      <c r="BS322" s="34"/>
      <c r="BT322" s="34"/>
      <c r="BU322" s="34"/>
      <c r="BV322" s="34"/>
      <c r="BW322" s="34"/>
      <c r="BX322" s="34"/>
      <c r="BY322" s="34"/>
      <c r="BZ322" s="34"/>
      <c r="CA322" s="34"/>
      <c r="CB322" s="34"/>
      <c r="CC322" s="34"/>
      <c r="CD322" s="34"/>
      <c r="CE322" s="34"/>
      <c r="CF322" s="34"/>
      <c r="CG322" s="34"/>
      <c r="CH322" s="34"/>
      <c r="CI322" s="34"/>
      <c r="CJ322" s="34"/>
      <c r="CK322" s="34"/>
      <c r="CL322" s="34"/>
      <c r="CM322" s="34"/>
      <c r="CN322" s="34"/>
      <c r="CO322" s="34"/>
      <c r="CP322" s="34"/>
      <c r="CQ322" s="34"/>
      <c r="CR322" s="34"/>
      <c r="CS322" s="34"/>
      <c r="CT322" s="34"/>
      <c r="CU322" s="34"/>
      <c r="CV322" s="34"/>
      <c r="CW322" s="34"/>
      <c r="CX322" s="34"/>
      <c r="CY322" s="34"/>
      <c r="CZ322" s="34"/>
    </row>
    <row r="323" spans="1:104">
      <c r="A323" s="34"/>
      <c r="B323" s="34"/>
      <c r="C323" s="34"/>
      <c r="D323" s="34"/>
      <c r="E323" s="34"/>
      <c r="F323" s="34"/>
      <c r="G323" s="34"/>
      <c r="H323" s="34"/>
      <c r="I323" s="34"/>
      <c r="J323" s="34"/>
      <c r="K323" s="34"/>
      <c r="L323" s="34"/>
      <c r="M323" s="34"/>
      <c r="N323" s="34"/>
      <c r="O323" s="34"/>
      <c r="P323" s="34"/>
      <c r="Q323" s="57"/>
      <c r="R323" s="57"/>
      <c r="S323" s="34"/>
      <c r="T323" s="37"/>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A323" s="34"/>
      <c r="BB323" s="34"/>
      <c r="BC323" s="34"/>
      <c r="BD323" s="34"/>
      <c r="BE323" s="34"/>
      <c r="BF323" s="34"/>
      <c r="BR323" s="34"/>
      <c r="BS323" s="34"/>
      <c r="BT323" s="34"/>
      <c r="BU323" s="34"/>
      <c r="BV323" s="34"/>
      <c r="BW323" s="34"/>
      <c r="BX323" s="34"/>
      <c r="BY323" s="34"/>
      <c r="BZ323" s="34"/>
      <c r="CA323" s="34"/>
      <c r="CB323" s="34"/>
      <c r="CC323" s="34"/>
      <c r="CD323" s="34"/>
      <c r="CE323" s="34"/>
      <c r="CF323" s="34"/>
      <c r="CG323" s="34"/>
      <c r="CH323" s="34"/>
      <c r="CI323" s="34"/>
      <c r="CJ323" s="34"/>
      <c r="CK323" s="34"/>
      <c r="CL323" s="34"/>
      <c r="CM323" s="34"/>
      <c r="CN323" s="34"/>
      <c r="CO323" s="34"/>
      <c r="CP323" s="34"/>
      <c r="CQ323" s="34"/>
      <c r="CR323" s="34"/>
      <c r="CS323" s="34"/>
      <c r="CT323" s="34"/>
      <c r="CU323" s="34"/>
      <c r="CV323" s="34"/>
      <c r="CW323" s="34"/>
      <c r="CX323" s="34"/>
      <c r="CY323" s="34"/>
      <c r="CZ323" s="34"/>
    </row>
    <row r="324" spans="1:104">
      <c r="A324" s="34"/>
      <c r="B324" s="34"/>
      <c r="C324" s="34"/>
      <c r="D324" s="34"/>
      <c r="E324" s="34"/>
      <c r="F324" s="34"/>
      <c r="G324" s="34"/>
      <c r="H324" s="34"/>
      <c r="I324" s="34"/>
      <c r="J324" s="34"/>
      <c r="K324" s="34"/>
      <c r="L324" s="34"/>
      <c r="M324" s="34"/>
      <c r="N324" s="34"/>
      <c r="O324" s="34"/>
      <c r="P324" s="34"/>
      <c r="Q324" s="57"/>
      <c r="R324" s="57"/>
      <c r="S324" s="34"/>
      <c r="T324" s="37"/>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4"/>
      <c r="BR324" s="34"/>
      <c r="BS324" s="34"/>
      <c r="BT324" s="34"/>
      <c r="BU324" s="34"/>
      <c r="BV324" s="34"/>
      <c r="BW324" s="34"/>
      <c r="BX324" s="34"/>
      <c r="BY324" s="34"/>
      <c r="BZ324" s="34"/>
      <c r="CA324" s="34"/>
      <c r="CB324" s="34"/>
      <c r="CC324" s="34"/>
      <c r="CD324" s="34"/>
      <c r="CE324" s="34"/>
      <c r="CF324" s="34"/>
      <c r="CG324" s="34"/>
      <c r="CH324" s="34"/>
      <c r="CI324" s="34"/>
      <c r="CJ324" s="34"/>
      <c r="CK324" s="34"/>
      <c r="CL324" s="34"/>
      <c r="CM324" s="34"/>
      <c r="CN324" s="34"/>
      <c r="CO324" s="34"/>
      <c r="CP324" s="34"/>
      <c r="CQ324" s="34"/>
      <c r="CR324" s="34"/>
      <c r="CS324" s="34"/>
      <c r="CT324" s="34"/>
      <c r="CU324" s="34"/>
      <c r="CV324" s="34"/>
      <c r="CW324" s="34"/>
      <c r="CX324" s="34"/>
      <c r="CY324" s="34"/>
      <c r="CZ324" s="34"/>
    </row>
    <row r="325" spans="1:104">
      <c r="A325" s="34"/>
      <c r="B325" s="34"/>
      <c r="C325" s="34"/>
      <c r="D325" s="34"/>
      <c r="E325" s="34"/>
      <c r="F325" s="34"/>
      <c r="G325" s="34"/>
      <c r="H325" s="34"/>
      <c r="I325" s="34"/>
      <c r="J325" s="34"/>
      <c r="K325" s="34"/>
      <c r="L325" s="34"/>
      <c r="M325" s="34"/>
      <c r="N325" s="34"/>
      <c r="O325" s="34"/>
      <c r="P325" s="34"/>
      <c r="Q325" s="57"/>
      <c r="R325" s="57"/>
      <c r="S325" s="34"/>
      <c r="T325" s="37"/>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c r="AX325" s="34"/>
      <c r="AY325" s="34"/>
      <c r="AZ325" s="34"/>
      <c r="BA325" s="34"/>
      <c r="BB325" s="34"/>
      <c r="BC325" s="34"/>
      <c r="BD325" s="34"/>
      <c r="BE325" s="34"/>
      <c r="BF325" s="34"/>
      <c r="BR325" s="34"/>
      <c r="BS325" s="34"/>
      <c r="BT325" s="34"/>
      <c r="BU325" s="34"/>
      <c r="BV325" s="34"/>
      <c r="BW325" s="34"/>
      <c r="BX325" s="34"/>
      <c r="BY325" s="34"/>
      <c r="BZ325" s="34"/>
      <c r="CA325" s="34"/>
      <c r="CB325" s="34"/>
      <c r="CC325" s="34"/>
      <c r="CD325" s="34"/>
      <c r="CE325" s="34"/>
      <c r="CF325" s="34"/>
      <c r="CG325" s="34"/>
      <c r="CH325" s="34"/>
      <c r="CI325" s="34"/>
      <c r="CJ325" s="34"/>
      <c r="CK325" s="34"/>
      <c r="CL325" s="34"/>
      <c r="CM325" s="34"/>
      <c r="CN325" s="34"/>
      <c r="CO325" s="34"/>
      <c r="CP325" s="34"/>
      <c r="CQ325" s="34"/>
      <c r="CR325" s="34"/>
      <c r="CS325" s="34"/>
      <c r="CT325" s="34"/>
      <c r="CU325" s="34"/>
      <c r="CV325" s="34"/>
      <c r="CW325" s="34"/>
      <c r="CX325" s="34"/>
      <c r="CY325" s="34"/>
      <c r="CZ325" s="34"/>
    </row>
    <row r="326" spans="1:104">
      <c r="A326" s="34"/>
      <c r="B326" s="34"/>
      <c r="C326" s="34"/>
      <c r="D326" s="34"/>
      <c r="E326" s="34"/>
      <c r="F326" s="34"/>
      <c r="G326" s="34"/>
      <c r="H326" s="34"/>
      <c r="I326" s="34"/>
      <c r="J326" s="34"/>
      <c r="K326" s="34"/>
      <c r="L326" s="34"/>
      <c r="M326" s="34"/>
      <c r="N326" s="34"/>
      <c r="O326" s="34"/>
      <c r="P326" s="34"/>
      <c r="Q326" s="57"/>
      <c r="R326" s="57"/>
      <c r="S326" s="34"/>
      <c r="T326" s="37"/>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c r="BR326" s="34"/>
      <c r="BS326" s="34"/>
      <c r="BT326" s="34"/>
      <c r="BU326" s="34"/>
      <c r="BV326" s="34"/>
      <c r="BW326" s="34"/>
      <c r="BX326" s="34"/>
      <c r="BY326" s="34"/>
      <c r="BZ326" s="34"/>
      <c r="CA326" s="34"/>
      <c r="CB326" s="34"/>
      <c r="CC326" s="34"/>
      <c r="CD326" s="34"/>
      <c r="CE326" s="34"/>
      <c r="CF326" s="34"/>
      <c r="CG326" s="34"/>
      <c r="CH326" s="34"/>
      <c r="CI326" s="34"/>
      <c r="CJ326" s="34"/>
      <c r="CK326" s="34"/>
      <c r="CL326" s="34"/>
      <c r="CM326" s="34"/>
      <c r="CN326" s="34"/>
      <c r="CO326" s="34"/>
      <c r="CP326" s="34"/>
      <c r="CQ326" s="34"/>
      <c r="CR326" s="34"/>
      <c r="CS326" s="34"/>
      <c r="CT326" s="34"/>
      <c r="CU326" s="34"/>
      <c r="CV326" s="34"/>
      <c r="CW326" s="34"/>
      <c r="CX326" s="34"/>
      <c r="CY326" s="34"/>
      <c r="CZ326" s="34"/>
    </row>
    <row r="327" spans="1:104">
      <c r="A327" s="34"/>
      <c r="B327" s="34"/>
      <c r="C327" s="34"/>
      <c r="D327" s="34"/>
      <c r="E327" s="34"/>
      <c r="F327" s="34"/>
      <c r="G327" s="34"/>
      <c r="H327" s="34"/>
      <c r="I327" s="34"/>
      <c r="J327" s="34"/>
      <c r="K327" s="34"/>
      <c r="L327" s="34"/>
      <c r="M327" s="34"/>
      <c r="N327" s="34"/>
      <c r="O327" s="34"/>
      <c r="P327" s="34"/>
      <c r="Q327" s="57"/>
      <c r="R327" s="57"/>
      <c r="S327" s="34"/>
      <c r="T327" s="37"/>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c r="BR327" s="34"/>
      <c r="BS327" s="34"/>
      <c r="BT327" s="34"/>
      <c r="BU327" s="34"/>
      <c r="BV327" s="34"/>
      <c r="BW327" s="34"/>
      <c r="BX327" s="34"/>
      <c r="BY327" s="34"/>
      <c r="BZ327" s="34"/>
      <c r="CA327" s="34"/>
      <c r="CB327" s="34"/>
      <c r="CC327" s="34"/>
      <c r="CD327" s="34"/>
      <c r="CE327" s="34"/>
      <c r="CF327" s="34"/>
      <c r="CG327" s="34"/>
      <c r="CH327" s="34"/>
      <c r="CI327" s="34"/>
      <c r="CJ327" s="34"/>
      <c r="CK327" s="34"/>
      <c r="CL327" s="34"/>
      <c r="CM327" s="34"/>
      <c r="CN327" s="34"/>
      <c r="CO327" s="34"/>
      <c r="CP327" s="34"/>
      <c r="CQ327" s="34"/>
      <c r="CR327" s="34"/>
      <c r="CS327" s="34"/>
      <c r="CT327" s="34"/>
      <c r="CU327" s="34"/>
      <c r="CV327" s="34"/>
      <c r="CW327" s="34"/>
      <c r="CX327" s="34"/>
      <c r="CY327" s="34"/>
      <c r="CZ327" s="34"/>
    </row>
    <row r="328" spans="1:104">
      <c r="A328" s="34"/>
      <c r="B328" s="34"/>
      <c r="C328" s="34"/>
      <c r="D328" s="34"/>
      <c r="E328" s="34"/>
      <c r="F328" s="34"/>
      <c r="G328" s="34"/>
      <c r="H328" s="34"/>
      <c r="I328" s="34"/>
      <c r="J328" s="34"/>
      <c r="K328" s="34"/>
      <c r="L328" s="34"/>
      <c r="M328" s="34"/>
      <c r="N328" s="34"/>
      <c r="O328" s="34"/>
      <c r="P328" s="34"/>
      <c r="Q328" s="57"/>
      <c r="R328" s="57"/>
      <c r="S328" s="34"/>
      <c r="T328" s="37"/>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c r="BR328" s="34"/>
      <c r="BS328" s="34"/>
      <c r="BT328" s="34"/>
      <c r="BU328" s="34"/>
      <c r="BV328" s="34"/>
      <c r="BW328" s="34"/>
      <c r="BX328" s="34"/>
      <c r="BY328" s="34"/>
      <c r="BZ328" s="34"/>
      <c r="CA328" s="34"/>
      <c r="CB328" s="34"/>
      <c r="CC328" s="34"/>
      <c r="CD328" s="34"/>
      <c r="CE328" s="34"/>
      <c r="CF328" s="34"/>
      <c r="CG328" s="34"/>
      <c r="CH328" s="34"/>
      <c r="CI328" s="34"/>
      <c r="CJ328" s="34"/>
      <c r="CK328" s="34"/>
      <c r="CL328" s="34"/>
      <c r="CM328" s="34"/>
      <c r="CN328" s="34"/>
      <c r="CO328" s="34"/>
      <c r="CP328" s="34"/>
      <c r="CQ328" s="34"/>
      <c r="CR328" s="34"/>
      <c r="CS328" s="34"/>
      <c r="CT328" s="34"/>
      <c r="CU328" s="34"/>
      <c r="CV328" s="34"/>
      <c r="CW328" s="34"/>
      <c r="CX328" s="34"/>
      <c r="CY328" s="34"/>
      <c r="CZ328" s="34"/>
    </row>
    <row r="329" spans="1:104">
      <c r="A329" s="34"/>
      <c r="B329" s="34"/>
      <c r="C329" s="34"/>
      <c r="D329" s="34"/>
      <c r="E329" s="34"/>
      <c r="F329" s="34"/>
      <c r="G329" s="34"/>
      <c r="H329" s="34"/>
      <c r="I329" s="34"/>
      <c r="J329" s="34"/>
      <c r="K329" s="34"/>
      <c r="L329" s="34"/>
      <c r="M329" s="34"/>
      <c r="N329" s="34"/>
      <c r="O329" s="34"/>
      <c r="P329" s="34"/>
      <c r="Q329" s="57"/>
      <c r="R329" s="57"/>
      <c r="S329" s="34"/>
      <c r="T329" s="37"/>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c r="BR329" s="34"/>
      <c r="BS329" s="34"/>
      <c r="BT329" s="34"/>
      <c r="BU329" s="34"/>
      <c r="BV329" s="34"/>
      <c r="BW329" s="34"/>
      <c r="BX329" s="34"/>
      <c r="BY329" s="34"/>
      <c r="BZ329" s="34"/>
      <c r="CA329" s="34"/>
      <c r="CB329" s="34"/>
      <c r="CC329" s="34"/>
      <c r="CD329" s="34"/>
      <c r="CE329" s="34"/>
      <c r="CF329" s="34"/>
      <c r="CG329" s="34"/>
      <c r="CH329" s="34"/>
      <c r="CI329" s="34"/>
      <c r="CJ329" s="34"/>
      <c r="CK329" s="34"/>
      <c r="CL329" s="34"/>
      <c r="CM329" s="34"/>
      <c r="CN329" s="34"/>
      <c r="CO329" s="34"/>
      <c r="CP329" s="34"/>
      <c r="CQ329" s="34"/>
      <c r="CR329" s="34"/>
      <c r="CS329" s="34"/>
      <c r="CT329" s="34"/>
      <c r="CU329" s="34"/>
      <c r="CV329" s="34"/>
      <c r="CW329" s="34"/>
      <c r="CX329" s="34"/>
      <c r="CY329" s="34"/>
      <c r="CZ329" s="34"/>
    </row>
    <row r="330" spans="1:104">
      <c r="A330" s="34"/>
      <c r="B330" s="34"/>
      <c r="C330" s="34"/>
      <c r="D330" s="34"/>
      <c r="E330" s="34"/>
      <c r="F330" s="34"/>
      <c r="G330" s="34"/>
      <c r="H330" s="34"/>
      <c r="I330" s="34"/>
      <c r="J330" s="34"/>
      <c r="K330" s="34"/>
      <c r="L330" s="34"/>
      <c r="M330" s="34"/>
      <c r="N330" s="34"/>
      <c r="O330" s="34"/>
      <c r="P330" s="34"/>
      <c r="Q330" s="57"/>
      <c r="R330" s="57"/>
      <c r="S330" s="34"/>
      <c r="T330" s="37"/>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c r="BR330" s="34"/>
      <c r="BS330" s="34"/>
      <c r="BT330" s="34"/>
      <c r="BU330" s="34"/>
      <c r="BV330" s="34"/>
      <c r="BW330" s="34"/>
      <c r="BX330" s="34"/>
      <c r="BY330" s="34"/>
      <c r="BZ330" s="34"/>
      <c r="CA330" s="34"/>
      <c r="CB330" s="34"/>
      <c r="CC330" s="34"/>
      <c r="CD330" s="34"/>
      <c r="CE330" s="34"/>
      <c r="CF330" s="34"/>
      <c r="CG330" s="34"/>
      <c r="CH330" s="34"/>
      <c r="CI330" s="34"/>
      <c r="CJ330" s="34"/>
      <c r="CK330" s="34"/>
      <c r="CL330" s="34"/>
      <c r="CM330" s="34"/>
      <c r="CN330" s="34"/>
      <c r="CO330" s="34"/>
      <c r="CP330" s="34"/>
      <c r="CQ330" s="34"/>
      <c r="CR330" s="34"/>
      <c r="CS330" s="34"/>
      <c r="CT330" s="34"/>
      <c r="CU330" s="34"/>
      <c r="CV330" s="34"/>
      <c r="CW330" s="34"/>
      <c r="CX330" s="34"/>
      <c r="CY330" s="34"/>
      <c r="CZ330" s="34"/>
    </row>
    <row r="331" spans="1:104">
      <c r="A331" s="34"/>
      <c r="B331" s="34"/>
      <c r="C331" s="34"/>
      <c r="D331" s="34"/>
      <c r="E331" s="34"/>
      <c r="F331" s="34"/>
      <c r="G331" s="34"/>
      <c r="H331" s="34"/>
      <c r="I331" s="34"/>
      <c r="J331" s="34"/>
      <c r="K331" s="34"/>
      <c r="L331" s="34"/>
      <c r="M331" s="34"/>
      <c r="N331" s="34"/>
      <c r="O331" s="34"/>
      <c r="P331" s="34"/>
      <c r="Q331" s="57"/>
      <c r="R331" s="57"/>
      <c r="S331" s="34"/>
      <c r="T331" s="37"/>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c r="BR331" s="34"/>
      <c r="BS331" s="34"/>
      <c r="BT331" s="34"/>
      <c r="BU331" s="34"/>
      <c r="BV331" s="34"/>
      <c r="BW331" s="34"/>
      <c r="BX331" s="34"/>
      <c r="BY331" s="34"/>
      <c r="BZ331" s="34"/>
      <c r="CA331" s="34"/>
      <c r="CB331" s="34"/>
      <c r="CC331" s="34"/>
      <c r="CD331" s="34"/>
      <c r="CE331" s="34"/>
      <c r="CF331" s="34"/>
      <c r="CG331" s="34"/>
      <c r="CH331" s="34"/>
      <c r="CI331" s="34"/>
      <c r="CJ331" s="34"/>
      <c r="CK331" s="34"/>
      <c r="CL331" s="34"/>
      <c r="CM331" s="34"/>
      <c r="CN331" s="34"/>
      <c r="CO331" s="34"/>
      <c r="CP331" s="34"/>
      <c r="CQ331" s="34"/>
      <c r="CR331" s="34"/>
      <c r="CS331" s="34"/>
      <c r="CT331" s="34"/>
      <c r="CU331" s="34"/>
      <c r="CV331" s="34"/>
      <c r="CW331" s="34"/>
      <c r="CX331" s="34"/>
      <c r="CY331" s="34"/>
      <c r="CZ331" s="34"/>
    </row>
    <row r="332" spans="1:104">
      <c r="A332" s="34"/>
      <c r="B332" s="34"/>
      <c r="C332" s="34"/>
      <c r="D332" s="34"/>
      <c r="E332" s="34"/>
      <c r="F332" s="34"/>
      <c r="G332" s="34"/>
      <c r="H332" s="34"/>
      <c r="I332" s="34"/>
      <c r="J332" s="34"/>
      <c r="K332" s="34"/>
      <c r="L332" s="34"/>
      <c r="M332" s="34"/>
      <c r="N332" s="34"/>
      <c r="O332" s="34"/>
      <c r="P332" s="34"/>
      <c r="Q332" s="57"/>
      <c r="R332" s="57"/>
      <c r="S332" s="34"/>
      <c r="T332" s="37"/>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c r="BR332" s="34"/>
      <c r="BS332" s="34"/>
      <c r="BT332" s="34"/>
      <c r="BU332" s="34"/>
      <c r="BV332" s="34"/>
      <c r="BW332" s="34"/>
      <c r="BX332" s="34"/>
      <c r="BY332" s="34"/>
      <c r="BZ332" s="34"/>
      <c r="CA332" s="34"/>
      <c r="CB332" s="34"/>
      <c r="CC332" s="34"/>
      <c r="CD332" s="34"/>
      <c r="CE332" s="34"/>
      <c r="CF332" s="34"/>
      <c r="CG332" s="34"/>
      <c r="CH332" s="34"/>
      <c r="CI332" s="34"/>
      <c r="CJ332" s="34"/>
      <c r="CK332" s="34"/>
      <c r="CL332" s="34"/>
      <c r="CM332" s="34"/>
      <c r="CN332" s="34"/>
      <c r="CO332" s="34"/>
      <c r="CP332" s="34"/>
      <c r="CQ332" s="34"/>
      <c r="CR332" s="34"/>
      <c r="CS332" s="34"/>
      <c r="CT332" s="34"/>
      <c r="CU332" s="34"/>
      <c r="CV332" s="34"/>
      <c r="CW332" s="34"/>
      <c r="CX332" s="34"/>
      <c r="CY332" s="34"/>
      <c r="CZ332" s="34"/>
    </row>
    <row r="333" spans="1:104">
      <c r="A333" s="34"/>
      <c r="B333" s="34"/>
      <c r="C333" s="34"/>
      <c r="D333" s="34"/>
      <c r="E333" s="34"/>
      <c r="F333" s="34"/>
      <c r="G333" s="34"/>
      <c r="H333" s="34"/>
      <c r="I333" s="34"/>
      <c r="J333" s="34"/>
      <c r="K333" s="34"/>
      <c r="L333" s="34"/>
      <c r="M333" s="34"/>
      <c r="N333" s="34"/>
      <c r="O333" s="34"/>
      <c r="P333" s="34"/>
      <c r="Q333" s="57"/>
      <c r="R333" s="57"/>
      <c r="S333" s="34"/>
      <c r="T333" s="37"/>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c r="BR333" s="34"/>
      <c r="BS333" s="34"/>
      <c r="BT333" s="34"/>
      <c r="BU333" s="34"/>
      <c r="BV333" s="34"/>
      <c r="BW333" s="34"/>
      <c r="BX333" s="34"/>
      <c r="BY333" s="34"/>
      <c r="BZ333" s="34"/>
      <c r="CA333" s="34"/>
      <c r="CB333" s="34"/>
      <c r="CC333" s="34"/>
      <c r="CD333" s="34"/>
      <c r="CE333" s="34"/>
      <c r="CF333" s="34"/>
      <c r="CG333" s="34"/>
      <c r="CH333" s="34"/>
      <c r="CI333" s="34"/>
      <c r="CJ333" s="34"/>
      <c r="CK333" s="34"/>
      <c r="CL333" s="34"/>
      <c r="CM333" s="34"/>
      <c r="CN333" s="34"/>
      <c r="CO333" s="34"/>
      <c r="CP333" s="34"/>
      <c r="CQ333" s="34"/>
      <c r="CR333" s="34"/>
      <c r="CS333" s="34"/>
      <c r="CT333" s="34"/>
      <c r="CU333" s="34"/>
      <c r="CV333" s="34"/>
      <c r="CW333" s="34"/>
      <c r="CX333" s="34"/>
      <c r="CY333" s="34"/>
      <c r="CZ333" s="34"/>
    </row>
    <row r="334" spans="1:104">
      <c r="A334" s="34"/>
      <c r="B334" s="34"/>
      <c r="C334" s="34"/>
      <c r="D334" s="34"/>
      <c r="E334" s="34"/>
      <c r="F334" s="34"/>
      <c r="G334" s="34"/>
      <c r="H334" s="34"/>
      <c r="I334" s="34"/>
      <c r="J334" s="34"/>
      <c r="K334" s="34"/>
      <c r="L334" s="34"/>
      <c r="M334" s="34"/>
      <c r="N334" s="34"/>
      <c r="O334" s="34"/>
      <c r="P334" s="34"/>
      <c r="Q334" s="57"/>
      <c r="R334" s="57"/>
      <c r="S334" s="34"/>
      <c r="T334" s="37"/>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c r="BR334" s="34"/>
      <c r="BS334" s="34"/>
      <c r="BT334" s="34"/>
      <c r="BU334" s="34"/>
      <c r="BV334" s="34"/>
      <c r="BW334" s="34"/>
      <c r="BX334" s="34"/>
      <c r="BY334" s="34"/>
      <c r="BZ334" s="34"/>
      <c r="CA334" s="34"/>
      <c r="CB334" s="34"/>
      <c r="CC334" s="34"/>
      <c r="CD334" s="34"/>
      <c r="CE334" s="34"/>
      <c r="CF334" s="34"/>
      <c r="CG334" s="34"/>
      <c r="CH334" s="34"/>
      <c r="CI334" s="34"/>
      <c r="CJ334" s="34"/>
      <c r="CK334" s="34"/>
      <c r="CL334" s="34"/>
      <c r="CM334" s="34"/>
      <c r="CN334" s="34"/>
      <c r="CO334" s="34"/>
      <c r="CP334" s="34"/>
      <c r="CQ334" s="34"/>
      <c r="CR334" s="34"/>
      <c r="CS334" s="34"/>
      <c r="CT334" s="34"/>
      <c r="CU334" s="34"/>
      <c r="CV334" s="34"/>
      <c r="CW334" s="34"/>
      <c r="CX334" s="34"/>
      <c r="CY334" s="34"/>
      <c r="CZ334" s="34"/>
    </row>
    <row r="335" spans="1:104">
      <c r="A335" s="34"/>
      <c r="B335" s="34"/>
      <c r="C335" s="34"/>
      <c r="D335" s="34"/>
      <c r="E335" s="34"/>
      <c r="F335" s="34"/>
      <c r="G335" s="34"/>
      <c r="H335" s="34"/>
      <c r="I335" s="34"/>
      <c r="J335" s="34"/>
      <c r="K335" s="34"/>
      <c r="L335" s="34"/>
      <c r="M335" s="34"/>
      <c r="N335" s="34"/>
      <c r="O335" s="34"/>
      <c r="P335" s="34"/>
      <c r="Q335" s="57"/>
      <c r="R335" s="57"/>
      <c r="S335" s="34"/>
      <c r="T335" s="37"/>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c r="BR335" s="34"/>
      <c r="BS335" s="34"/>
      <c r="BT335" s="34"/>
      <c r="BU335" s="34"/>
      <c r="BV335" s="34"/>
      <c r="BW335" s="34"/>
      <c r="BX335" s="34"/>
      <c r="BY335" s="34"/>
      <c r="BZ335" s="34"/>
      <c r="CA335" s="34"/>
      <c r="CB335" s="34"/>
      <c r="CC335" s="34"/>
      <c r="CD335" s="34"/>
      <c r="CE335" s="34"/>
      <c r="CF335" s="34"/>
      <c r="CG335" s="34"/>
      <c r="CH335" s="34"/>
      <c r="CI335" s="34"/>
      <c r="CJ335" s="34"/>
      <c r="CK335" s="34"/>
      <c r="CL335" s="34"/>
      <c r="CM335" s="34"/>
      <c r="CN335" s="34"/>
      <c r="CO335" s="34"/>
      <c r="CP335" s="34"/>
      <c r="CQ335" s="34"/>
      <c r="CR335" s="34"/>
      <c r="CS335" s="34"/>
      <c r="CT335" s="34"/>
      <c r="CU335" s="34"/>
      <c r="CV335" s="34"/>
      <c r="CW335" s="34"/>
      <c r="CX335" s="34"/>
      <c r="CY335" s="34"/>
      <c r="CZ335" s="34"/>
    </row>
    <row r="336" spans="1:104">
      <c r="A336" s="34"/>
      <c r="B336" s="34"/>
      <c r="C336" s="34"/>
      <c r="D336" s="34"/>
      <c r="E336" s="34"/>
      <c r="F336" s="34"/>
      <c r="G336" s="34"/>
      <c r="H336" s="34"/>
      <c r="I336" s="34"/>
      <c r="J336" s="34"/>
      <c r="K336" s="34"/>
      <c r="L336" s="34"/>
      <c r="M336" s="34"/>
      <c r="N336" s="34"/>
      <c r="O336" s="34"/>
      <c r="P336" s="34"/>
      <c r="Q336" s="57"/>
      <c r="R336" s="57"/>
      <c r="S336" s="34"/>
      <c r="T336" s="37"/>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R336" s="34"/>
      <c r="BS336" s="34"/>
      <c r="BT336" s="34"/>
      <c r="BU336" s="34"/>
      <c r="BV336" s="34"/>
      <c r="BW336" s="34"/>
      <c r="BX336" s="34"/>
      <c r="BY336" s="34"/>
      <c r="BZ336" s="34"/>
      <c r="CA336" s="34"/>
      <c r="CB336" s="34"/>
      <c r="CC336" s="34"/>
      <c r="CD336" s="34"/>
      <c r="CE336" s="34"/>
      <c r="CF336" s="34"/>
      <c r="CG336" s="34"/>
      <c r="CH336" s="34"/>
      <c r="CI336" s="34"/>
      <c r="CJ336" s="34"/>
      <c r="CK336" s="34"/>
      <c r="CL336" s="34"/>
      <c r="CM336" s="34"/>
      <c r="CN336" s="34"/>
      <c r="CO336" s="34"/>
      <c r="CP336" s="34"/>
      <c r="CQ336" s="34"/>
      <c r="CR336" s="34"/>
      <c r="CS336" s="34"/>
      <c r="CT336" s="34"/>
      <c r="CU336" s="34"/>
      <c r="CV336" s="34"/>
      <c r="CW336" s="34"/>
      <c r="CX336" s="34"/>
      <c r="CY336" s="34"/>
      <c r="CZ336" s="34"/>
    </row>
    <row r="337" spans="1:104">
      <c r="A337" s="34"/>
      <c r="B337" s="34"/>
      <c r="C337" s="34"/>
      <c r="D337" s="34"/>
      <c r="E337" s="34"/>
      <c r="F337" s="34"/>
      <c r="G337" s="34"/>
      <c r="H337" s="34"/>
      <c r="I337" s="34"/>
      <c r="J337" s="34"/>
      <c r="K337" s="34"/>
      <c r="L337" s="34"/>
      <c r="M337" s="34"/>
      <c r="N337" s="34"/>
      <c r="O337" s="34"/>
      <c r="P337" s="34"/>
      <c r="Q337" s="57"/>
      <c r="R337" s="57"/>
      <c r="S337" s="34"/>
      <c r="T337" s="37"/>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c r="BR337" s="34"/>
      <c r="BS337" s="34"/>
      <c r="BT337" s="34"/>
      <c r="BU337" s="34"/>
      <c r="BV337" s="34"/>
      <c r="BW337" s="34"/>
      <c r="BX337" s="34"/>
      <c r="BY337" s="34"/>
      <c r="BZ337" s="34"/>
      <c r="CA337" s="34"/>
      <c r="CB337" s="34"/>
      <c r="CC337" s="34"/>
      <c r="CD337" s="34"/>
      <c r="CE337" s="34"/>
      <c r="CF337" s="34"/>
      <c r="CG337" s="34"/>
      <c r="CH337" s="34"/>
      <c r="CI337" s="34"/>
      <c r="CJ337" s="34"/>
      <c r="CK337" s="34"/>
      <c r="CL337" s="34"/>
      <c r="CM337" s="34"/>
      <c r="CN337" s="34"/>
      <c r="CO337" s="34"/>
      <c r="CP337" s="34"/>
      <c r="CQ337" s="34"/>
      <c r="CR337" s="34"/>
      <c r="CS337" s="34"/>
      <c r="CT337" s="34"/>
      <c r="CU337" s="34"/>
      <c r="CV337" s="34"/>
      <c r="CW337" s="34"/>
      <c r="CX337" s="34"/>
      <c r="CY337" s="34"/>
      <c r="CZ337" s="34"/>
    </row>
    <row r="338" spans="1:104">
      <c r="A338" s="34"/>
      <c r="B338" s="34"/>
      <c r="C338" s="34"/>
      <c r="D338" s="34"/>
      <c r="E338" s="34"/>
      <c r="F338" s="34"/>
      <c r="G338" s="34"/>
      <c r="H338" s="34"/>
      <c r="I338" s="34"/>
      <c r="J338" s="34"/>
      <c r="K338" s="34"/>
      <c r="L338" s="34"/>
      <c r="M338" s="34"/>
      <c r="N338" s="34"/>
      <c r="O338" s="34"/>
      <c r="P338" s="34"/>
      <c r="Q338" s="57"/>
      <c r="R338" s="57"/>
      <c r="S338" s="34"/>
      <c r="T338" s="37"/>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c r="BR338" s="34"/>
      <c r="BS338" s="34"/>
      <c r="BT338" s="34"/>
      <c r="BU338" s="34"/>
      <c r="BV338" s="34"/>
      <c r="BW338" s="34"/>
      <c r="BX338" s="34"/>
      <c r="BY338" s="34"/>
      <c r="BZ338" s="34"/>
      <c r="CA338" s="34"/>
      <c r="CB338" s="34"/>
      <c r="CC338" s="34"/>
      <c r="CD338" s="34"/>
      <c r="CE338" s="34"/>
      <c r="CF338" s="34"/>
      <c r="CG338" s="34"/>
      <c r="CH338" s="34"/>
      <c r="CI338" s="34"/>
      <c r="CJ338" s="34"/>
      <c r="CK338" s="34"/>
      <c r="CL338" s="34"/>
      <c r="CM338" s="34"/>
      <c r="CN338" s="34"/>
      <c r="CO338" s="34"/>
      <c r="CP338" s="34"/>
      <c r="CQ338" s="34"/>
      <c r="CR338" s="34"/>
      <c r="CS338" s="34"/>
      <c r="CT338" s="34"/>
      <c r="CU338" s="34"/>
      <c r="CV338" s="34"/>
      <c r="CW338" s="34"/>
      <c r="CX338" s="34"/>
      <c r="CY338" s="34"/>
      <c r="CZ338" s="34"/>
    </row>
    <row r="339" spans="1:104">
      <c r="A339" s="34"/>
      <c r="B339" s="34"/>
      <c r="C339" s="34"/>
      <c r="D339" s="34"/>
      <c r="E339" s="34"/>
      <c r="F339" s="34"/>
      <c r="G339" s="34"/>
      <c r="H339" s="34"/>
      <c r="I339" s="34"/>
      <c r="J339" s="34"/>
      <c r="K339" s="34"/>
      <c r="L339" s="34"/>
      <c r="M339" s="34"/>
      <c r="N339" s="34"/>
      <c r="O339" s="34"/>
      <c r="P339" s="34"/>
      <c r="Q339" s="57"/>
      <c r="R339" s="57"/>
      <c r="S339" s="34"/>
      <c r="T339" s="37"/>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c r="BR339" s="34"/>
      <c r="BS339" s="34"/>
      <c r="BT339" s="34"/>
      <c r="BU339" s="34"/>
      <c r="BV339" s="34"/>
      <c r="BW339" s="34"/>
      <c r="BX339" s="34"/>
      <c r="BY339" s="34"/>
      <c r="BZ339" s="34"/>
      <c r="CA339" s="34"/>
      <c r="CB339" s="34"/>
      <c r="CC339" s="34"/>
      <c r="CD339" s="34"/>
      <c r="CE339" s="34"/>
      <c r="CF339" s="34"/>
      <c r="CG339" s="34"/>
      <c r="CH339" s="34"/>
      <c r="CI339" s="34"/>
      <c r="CJ339" s="34"/>
      <c r="CK339" s="34"/>
      <c r="CL339" s="34"/>
      <c r="CM339" s="34"/>
      <c r="CN339" s="34"/>
      <c r="CO339" s="34"/>
      <c r="CP339" s="34"/>
      <c r="CQ339" s="34"/>
      <c r="CR339" s="34"/>
      <c r="CS339" s="34"/>
      <c r="CT339" s="34"/>
      <c r="CU339" s="34"/>
      <c r="CV339" s="34"/>
      <c r="CW339" s="34"/>
      <c r="CX339" s="34"/>
      <c r="CY339" s="34"/>
      <c r="CZ339" s="34"/>
    </row>
    <row r="340" spans="1:104">
      <c r="A340" s="34"/>
      <c r="B340" s="34"/>
      <c r="C340" s="34"/>
      <c r="D340" s="34"/>
      <c r="E340" s="34"/>
      <c r="F340" s="34"/>
      <c r="G340" s="34"/>
      <c r="H340" s="34"/>
      <c r="I340" s="34"/>
      <c r="J340" s="34"/>
      <c r="K340" s="34"/>
      <c r="L340" s="34"/>
      <c r="M340" s="34"/>
      <c r="N340" s="34"/>
      <c r="O340" s="34"/>
      <c r="P340" s="34"/>
      <c r="Q340" s="57"/>
      <c r="R340" s="57"/>
      <c r="S340" s="34"/>
      <c r="T340" s="37"/>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c r="BR340" s="34"/>
      <c r="BS340" s="34"/>
      <c r="BT340" s="34"/>
      <c r="BU340" s="34"/>
      <c r="BV340" s="34"/>
      <c r="BW340" s="34"/>
      <c r="BX340" s="34"/>
      <c r="BY340" s="34"/>
      <c r="BZ340" s="34"/>
      <c r="CA340" s="34"/>
      <c r="CB340" s="34"/>
      <c r="CC340" s="34"/>
      <c r="CD340" s="34"/>
      <c r="CE340" s="34"/>
      <c r="CF340" s="34"/>
      <c r="CG340" s="34"/>
      <c r="CH340" s="34"/>
      <c r="CI340" s="34"/>
      <c r="CJ340" s="34"/>
      <c r="CK340" s="34"/>
      <c r="CL340" s="34"/>
      <c r="CM340" s="34"/>
      <c r="CN340" s="34"/>
      <c r="CO340" s="34"/>
      <c r="CP340" s="34"/>
      <c r="CQ340" s="34"/>
      <c r="CR340" s="34"/>
      <c r="CS340" s="34"/>
      <c r="CT340" s="34"/>
      <c r="CU340" s="34"/>
      <c r="CV340" s="34"/>
      <c r="CW340" s="34"/>
      <c r="CX340" s="34"/>
      <c r="CY340" s="34"/>
      <c r="CZ340" s="34"/>
    </row>
    <row r="341" spans="1:104">
      <c r="A341" s="34"/>
      <c r="B341" s="34"/>
      <c r="C341" s="34"/>
      <c r="D341" s="34"/>
      <c r="E341" s="34"/>
      <c r="F341" s="34"/>
      <c r="G341" s="34"/>
      <c r="H341" s="34"/>
      <c r="I341" s="34"/>
      <c r="J341" s="34"/>
      <c r="K341" s="34"/>
      <c r="L341" s="34"/>
      <c r="M341" s="34"/>
      <c r="N341" s="34"/>
      <c r="O341" s="34"/>
      <c r="P341" s="34"/>
      <c r="Q341" s="57"/>
      <c r="R341" s="57"/>
      <c r="S341" s="34"/>
      <c r="T341" s="37"/>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c r="BR341" s="34"/>
      <c r="BS341" s="34"/>
      <c r="BT341" s="34"/>
      <c r="BU341" s="34"/>
      <c r="BV341" s="34"/>
      <c r="BW341" s="34"/>
      <c r="BX341" s="34"/>
      <c r="BY341" s="34"/>
      <c r="BZ341" s="34"/>
      <c r="CA341" s="34"/>
      <c r="CB341" s="34"/>
      <c r="CC341" s="34"/>
      <c r="CD341" s="34"/>
      <c r="CE341" s="34"/>
      <c r="CF341" s="34"/>
      <c r="CG341" s="34"/>
      <c r="CH341" s="34"/>
      <c r="CI341" s="34"/>
      <c r="CJ341" s="34"/>
      <c r="CK341" s="34"/>
      <c r="CL341" s="34"/>
      <c r="CM341" s="34"/>
      <c r="CN341" s="34"/>
      <c r="CO341" s="34"/>
      <c r="CP341" s="34"/>
      <c r="CQ341" s="34"/>
      <c r="CR341" s="34"/>
      <c r="CS341" s="34"/>
      <c r="CT341" s="34"/>
      <c r="CU341" s="34"/>
      <c r="CV341" s="34"/>
      <c r="CW341" s="34"/>
      <c r="CX341" s="34"/>
      <c r="CY341" s="34"/>
      <c r="CZ341" s="34"/>
    </row>
    <row r="342" spans="1:104">
      <c r="A342" s="34"/>
      <c r="B342" s="34"/>
      <c r="C342" s="34"/>
      <c r="D342" s="34"/>
      <c r="E342" s="34"/>
      <c r="F342" s="34"/>
      <c r="G342" s="34"/>
      <c r="H342" s="34"/>
      <c r="I342" s="34"/>
      <c r="J342" s="34"/>
      <c r="K342" s="34"/>
      <c r="L342" s="34"/>
      <c r="M342" s="34"/>
      <c r="N342" s="34"/>
      <c r="O342" s="34"/>
      <c r="P342" s="34"/>
      <c r="Q342" s="57"/>
      <c r="R342" s="57"/>
      <c r="S342" s="34"/>
      <c r="T342" s="37"/>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c r="BR342" s="34"/>
      <c r="BS342" s="34"/>
      <c r="BT342" s="34"/>
      <c r="BU342" s="34"/>
      <c r="BV342" s="34"/>
      <c r="BW342" s="34"/>
      <c r="BX342" s="34"/>
      <c r="BY342" s="34"/>
      <c r="BZ342" s="34"/>
      <c r="CA342" s="34"/>
      <c r="CB342" s="34"/>
      <c r="CC342" s="34"/>
      <c r="CD342" s="34"/>
      <c r="CE342" s="34"/>
      <c r="CF342" s="34"/>
      <c r="CG342" s="34"/>
      <c r="CH342" s="34"/>
      <c r="CI342" s="34"/>
      <c r="CJ342" s="34"/>
      <c r="CK342" s="34"/>
      <c r="CL342" s="34"/>
      <c r="CM342" s="34"/>
      <c r="CN342" s="34"/>
      <c r="CO342" s="34"/>
      <c r="CP342" s="34"/>
      <c r="CQ342" s="34"/>
      <c r="CR342" s="34"/>
      <c r="CS342" s="34"/>
      <c r="CT342" s="34"/>
      <c r="CU342" s="34"/>
      <c r="CV342" s="34"/>
      <c r="CW342" s="34"/>
      <c r="CX342" s="34"/>
      <c r="CY342" s="34"/>
      <c r="CZ342" s="34"/>
    </row>
    <row r="343" spans="1:104">
      <c r="A343" s="34"/>
      <c r="B343" s="34"/>
      <c r="C343" s="34"/>
      <c r="D343" s="34"/>
      <c r="E343" s="34"/>
      <c r="F343" s="34"/>
      <c r="G343" s="34"/>
      <c r="H343" s="34"/>
      <c r="I343" s="34"/>
      <c r="J343" s="34"/>
      <c r="K343" s="34"/>
      <c r="L343" s="34"/>
      <c r="M343" s="34"/>
      <c r="N343" s="34"/>
      <c r="O343" s="34"/>
      <c r="P343" s="34"/>
      <c r="Q343" s="57"/>
      <c r="R343" s="57"/>
      <c r="S343" s="34"/>
      <c r="T343" s="37"/>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row>
    <row r="344" spans="1:104">
      <c r="A344" s="34"/>
      <c r="B344" s="34"/>
      <c r="C344" s="34"/>
      <c r="D344" s="34"/>
      <c r="E344" s="34"/>
      <c r="F344" s="34"/>
      <c r="G344" s="34"/>
      <c r="H344" s="34"/>
      <c r="I344" s="34"/>
      <c r="J344" s="34"/>
      <c r="K344" s="34"/>
      <c r="L344" s="34"/>
      <c r="M344" s="34"/>
      <c r="N344" s="34"/>
      <c r="O344" s="34"/>
      <c r="P344" s="34"/>
      <c r="Q344" s="57"/>
      <c r="R344" s="57"/>
      <c r="S344" s="34"/>
      <c r="T344" s="37"/>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c r="BR344" s="34"/>
      <c r="BS344" s="34"/>
      <c r="BT344" s="34"/>
      <c r="BU344" s="34"/>
      <c r="BV344" s="34"/>
      <c r="BW344" s="34"/>
      <c r="BX344" s="34"/>
      <c r="BY344" s="34"/>
      <c r="BZ344" s="34"/>
      <c r="CA344" s="34"/>
      <c r="CB344" s="34"/>
      <c r="CC344" s="34"/>
      <c r="CD344" s="34"/>
      <c r="CE344" s="34"/>
      <c r="CF344" s="34"/>
      <c r="CG344" s="34"/>
      <c r="CH344" s="34"/>
      <c r="CI344" s="34"/>
      <c r="CJ344" s="34"/>
      <c r="CK344" s="34"/>
      <c r="CL344" s="34"/>
      <c r="CM344" s="34"/>
      <c r="CN344" s="34"/>
      <c r="CO344" s="34"/>
      <c r="CP344" s="34"/>
      <c r="CQ344" s="34"/>
      <c r="CR344" s="34"/>
      <c r="CS344" s="34"/>
      <c r="CT344" s="34"/>
      <c r="CU344" s="34"/>
      <c r="CV344" s="34"/>
      <c r="CW344" s="34"/>
      <c r="CX344" s="34"/>
      <c r="CY344" s="34"/>
      <c r="CZ344" s="34"/>
    </row>
    <row r="345" spans="1:104">
      <c r="A345" s="34"/>
      <c r="B345" s="34"/>
      <c r="C345" s="34"/>
      <c r="D345" s="34"/>
      <c r="E345" s="34"/>
      <c r="F345" s="34"/>
      <c r="G345" s="34"/>
      <c r="H345" s="34"/>
      <c r="I345" s="34"/>
      <c r="J345" s="34"/>
      <c r="K345" s="34"/>
      <c r="L345" s="34"/>
      <c r="M345" s="34"/>
      <c r="N345" s="34"/>
      <c r="O345" s="34"/>
      <c r="P345" s="34"/>
      <c r="Q345" s="57"/>
      <c r="R345" s="57"/>
      <c r="S345" s="34"/>
      <c r="T345" s="37"/>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c r="BR345" s="34"/>
      <c r="BS345" s="34"/>
      <c r="BT345" s="34"/>
      <c r="BU345" s="34"/>
      <c r="BV345" s="34"/>
      <c r="BW345" s="34"/>
      <c r="BX345" s="34"/>
      <c r="BY345" s="34"/>
      <c r="BZ345" s="34"/>
      <c r="CA345" s="34"/>
      <c r="CB345" s="34"/>
      <c r="CC345" s="34"/>
      <c r="CD345" s="34"/>
      <c r="CE345" s="34"/>
      <c r="CF345" s="34"/>
      <c r="CG345" s="34"/>
      <c r="CH345" s="34"/>
      <c r="CI345" s="34"/>
      <c r="CJ345" s="34"/>
      <c r="CK345" s="34"/>
      <c r="CL345" s="34"/>
      <c r="CM345" s="34"/>
      <c r="CN345" s="34"/>
      <c r="CO345" s="34"/>
      <c r="CP345" s="34"/>
      <c r="CQ345" s="34"/>
      <c r="CR345" s="34"/>
      <c r="CS345" s="34"/>
      <c r="CT345" s="34"/>
      <c r="CU345" s="34"/>
      <c r="CV345" s="34"/>
      <c r="CW345" s="34"/>
      <c r="CX345" s="34"/>
      <c r="CY345" s="34"/>
      <c r="CZ345" s="34"/>
    </row>
    <row r="346" spans="1:104">
      <c r="A346" s="34"/>
      <c r="B346" s="34"/>
      <c r="C346" s="34"/>
      <c r="D346" s="34"/>
      <c r="E346" s="34"/>
      <c r="F346" s="34"/>
      <c r="G346" s="34"/>
      <c r="H346" s="34"/>
      <c r="I346" s="34"/>
      <c r="J346" s="34"/>
      <c r="K346" s="34"/>
      <c r="L346" s="34"/>
      <c r="M346" s="34"/>
      <c r="N346" s="34"/>
      <c r="O346" s="34"/>
      <c r="P346" s="34"/>
      <c r="Q346" s="57"/>
      <c r="R346" s="57"/>
      <c r="S346" s="34"/>
      <c r="T346" s="37"/>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c r="BR346" s="34"/>
      <c r="BS346" s="34"/>
      <c r="BT346" s="34"/>
      <c r="BU346" s="34"/>
      <c r="BV346" s="34"/>
      <c r="BW346" s="34"/>
      <c r="BX346" s="34"/>
      <c r="BY346" s="34"/>
      <c r="BZ346" s="34"/>
      <c r="CA346" s="34"/>
      <c r="CB346" s="34"/>
      <c r="CC346" s="34"/>
      <c r="CD346" s="34"/>
      <c r="CE346" s="34"/>
      <c r="CF346" s="34"/>
      <c r="CG346" s="34"/>
      <c r="CH346" s="34"/>
      <c r="CI346" s="34"/>
      <c r="CJ346" s="34"/>
      <c r="CK346" s="34"/>
      <c r="CL346" s="34"/>
      <c r="CM346" s="34"/>
      <c r="CN346" s="34"/>
      <c r="CO346" s="34"/>
      <c r="CP346" s="34"/>
      <c r="CQ346" s="34"/>
      <c r="CR346" s="34"/>
      <c r="CS346" s="34"/>
      <c r="CT346" s="34"/>
      <c r="CU346" s="34"/>
      <c r="CV346" s="34"/>
      <c r="CW346" s="34"/>
      <c r="CX346" s="34"/>
      <c r="CY346" s="34"/>
      <c r="CZ346" s="34"/>
    </row>
    <row r="347" spans="1:104">
      <c r="A347" s="34"/>
      <c r="B347" s="34"/>
      <c r="C347" s="34"/>
      <c r="D347" s="34"/>
      <c r="E347" s="34"/>
      <c r="F347" s="34"/>
      <c r="G347" s="34"/>
      <c r="H347" s="34"/>
      <c r="I347" s="34"/>
      <c r="J347" s="34"/>
      <c r="K347" s="34"/>
      <c r="L347" s="34"/>
      <c r="M347" s="34"/>
      <c r="N347" s="34"/>
      <c r="O347" s="34"/>
      <c r="P347" s="34"/>
      <c r="Q347" s="57"/>
      <c r="R347" s="57"/>
      <c r="S347" s="34"/>
      <c r="T347" s="37"/>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c r="BR347" s="34"/>
      <c r="BS347" s="34"/>
      <c r="BT347" s="34"/>
      <c r="BU347" s="34"/>
      <c r="BV347" s="34"/>
      <c r="BW347" s="34"/>
      <c r="BX347" s="34"/>
      <c r="BY347" s="34"/>
      <c r="BZ347" s="34"/>
      <c r="CA347" s="34"/>
      <c r="CB347" s="34"/>
      <c r="CC347" s="34"/>
      <c r="CD347" s="34"/>
      <c r="CE347" s="34"/>
      <c r="CF347" s="34"/>
      <c r="CG347" s="34"/>
      <c r="CH347" s="34"/>
      <c r="CI347" s="34"/>
      <c r="CJ347" s="34"/>
      <c r="CK347" s="34"/>
      <c r="CL347" s="34"/>
      <c r="CM347" s="34"/>
      <c r="CN347" s="34"/>
      <c r="CO347" s="34"/>
      <c r="CP347" s="34"/>
      <c r="CQ347" s="34"/>
      <c r="CR347" s="34"/>
      <c r="CS347" s="34"/>
      <c r="CT347" s="34"/>
      <c r="CU347" s="34"/>
      <c r="CV347" s="34"/>
      <c r="CW347" s="34"/>
      <c r="CX347" s="34"/>
      <c r="CY347" s="34"/>
      <c r="CZ347" s="34"/>
    </row>
    <row r="348" spans="1:104">
      <c r="A348" s="34"/>
      <c r="B348" s="34"/>
      <c r="C348" s="34"/>
      <c r="D348" s="34"/>
      <c r="E348" s="34"/>
      <c r="F348" s="34"/>
      <c r="G348" s="34"/>
      <c r="H348" s="34"/>
      <c r="I348" s="34"/>
      <c r="J348" s="34"/>
      <c r="K348" s="34"/>
      <c r="L348" s="34"/>
      <c r="M348" s="34"/>
      <c r="N348" s="34"/>
      <c r="O348" s="34"/>
      <c r="P348" s="34"/>
      <c r="Q348" s="57"/>
      <c r="R348" s="57"/>
      <c r="S348" s="34"/>
      <c r="T348" s="37"/>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c r="BR348" s="34"/>
      <c r="BS348" s="34"/>
      <c r="BT348" s="34"/>
      <c r="BU348" s="34"/>
      <c r="BV348" s="34"/>
      <c r="BW348" s="34"/>
      <c r="BX348" s="34"/>
      <c r="BY348" s="34"/>
      <c r="BZ348" s="34"/>
      <c r="CA348" s="34"/>
      <c r="CB348" s="34"/>
      <c r="CC348" s="34"/>
      <c r="CD348" s="34"/>
      <c r="CE348" s="34"/>
      <c r="CF348" s="34"/>
      <c r="CG348" s="34"/>
      <c r="CH348" s="34"/>
      <c r="CI348" s="34"/>
      <c r="CJ348" s="34"/>
      <c r="CK348" s="34"/>
      <c r="CL348" s="34"/>
      <c r="CM348" s="34"/>
      <c r="CN348" s="34"/>
      <c r="CO348" s="34"/>
      <c r="CP348" s="34"/>
      <c r="CQ348" s="34"/>
      <c r="CR348" s="34"/>
      <c r="CS348" s="34"/>
      <c r="CT348" s="34"/>
      <c r="CU348" s="34"/>
      <c r="CV348" s="34"/>
      <c r="CW348" s="34"/>
      <c r="CX348" s="34"/>
      <c r="CY348" s="34"/>
      <c r="CZ348" s="34"/>
    </row>
    <row r="349" spans="1:104">
      <c r="A349" s="34"/>
      <c r="B349" s="34"/>
      <c r="C349" s="34"/>
      <c r="D349" s="34"/>
      <c r="E349" s="34"/>
      <c r="F349" s="34"/>
      <c r="G349" s="34"/>
      <c r="H349" s="34"/>
      <c r="I349" s="34"/>
      <c r="J349" s="34"/>
      <c r="K349" s="34"/>
      <c r="L349" s="34"/>
      <c r="M349" s="34"/>
      <c r="N349" s="34"/>
      <c r="O349" s="34"/>
      <c r="P349" s="34"/>
      <c r="Q349" s="57"/>
      <c r="R349" s="57"/>
      <c r="S349" s="34"/>
      <c r="T349" s="37"/>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c r="BR349" s="34"/>
      <c r="BS349" s="34"/>
      <c r="BT349" s="34"/>
      <c r="BU349" s="34"/>
      <c r="BV349" s="34"/>
      <c r="BW349" s="34"/>
      <c r="BX349" s="34"/>
      <c r="BY349" s="34"/>
      <c r="BZ349" s="34"/>
      <c r="CA349" s="34"/>
      <c r="CB349" s="34"/>
      <c r="CC349" s="34"/>
      <c r="CD349" s="34"/>
      <c r="CE349" s="34"/>
      <c r="CF349" s="34"/>
      <c r="CG349" s="34"/>
      <c r="CH349" s="34"/>
      <c r="CI349" s="34"/>
      <c r="CJ349" s="34"/>
      <c r="CK349" s="34"/>
      <c r="CL349" s="34"/>
      <c r="CM349" s="34"/>
      <c r="CN349" s="34"/>
      <c r="CO349" s="34"/>
      <c r="CP349" s="34"/>
      <c r="CQ349" s="34"/>
      <c r="CR349" s="34"/>
      <c r="CS349" s="34"/>
      <c r="CT349" s="34"/>
      <c r="CU349" s="34"/>
      <c r="CV349" s="34"/>
      <c r="CW349" s="34"/>
      <c r="CX349" s="34"/>
      <c r="CY349" s="34"/>
      <c r="CZ349" s="34"/>
    </row>
    <row r="350" spans="1:104">
      <c r="A350" s="34"/>
      <c r="B350" s="34"/>
      <c r="C350" s="34"/>
      <c r="D350" s="34"/>
      <c r="E350" s="34"/>
      <c r="F350" s="34"/>
      <c r="G350" s="34"/>
      <c r="H350" s="34"/>
      <c r="I350" s="34"/>
      <c r="J350" s="34"/>
      <c r="K350" s="34"/>
      <c r="L350" s="34"/>
      <c r="M350" s="34"/>
      <c r="N350" s="34"/>
      <c r="O350" s="34"/>
      <c r="P350" s="34"/>
      <c r="Q350" s="57"/>
      <c r="R350" s="57"/>
      <c r="S350" s="34"/>
      <c r="T350" s="37"/>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c r="BR350" s="34"/>
      <c r="BS350" s="34"/>
      <c r="BT350" s="34"/>
      <c r="BU350" s="34"/>
      <c r="BV350" s="34"/>
      <c r="BW350" s="34"/>
      <c r="BX350" s="34"/>
      <c r="BY350" s="34"/>
      <c r="BZ350" s="34"/>
      <c r="CA350" s="34"/>
      <c r="CB350" s="34"/>
      <c r="CC350" s="34"/>
      <c r="CD350" s="34"/>
      <c r="CE350" s="34"/>
      <c r="CF350" s="34"/>
      <c r="CG350" s="34"/>
      <c r="CH350" s="34"/>
      <c r="CI350" s="34"/>
      <c r="CJ350" s="34"/>
      <c r="CK350" s="34"/>
      <c r="CL350" s="34"/>
      <c r="CM350" s="34"/>
      <c r="CN350" s="34"/>
      <c r="CO350" s="34"/>
      <c r="CP350" s="34"/>
      <c r="CQ350" s="34"/>
      <c r="CR350" s="34"/>
      <c r="CS350" s="34"/>
      <c r="CT350" s="34"/>
      <c r="CU350" s="34"/>
      <c r="CV350" s="34"/>
      <c r="CW350" s="34"/>
      <c r="CX350" s="34"/>
      <c r="CY350" s="34"/>
      <c r="CZ350" s="34"/>
    </row>
    <row r="351" spans="1:104">
      <c r="A351" s="34"/>
      <c r="B351" s="34"/>
      <c r="C351" s="34"/>
      <c r="D351" s="34"/>
      <c r="E351" s="34"/>
      <c r="F351" s="34"/>
      <c r="G351" s="34"/>
      <c r="H351" s="34"/>
      <c r="I351" s="34"/>
      <c r="J351" s="34"/>
      <c r="K351" s="34"/>
      <c r="L351" s="34"/>
      <c r="M351" s="34"/>
      <c r="N351" s="34"/>
      <c r="O351" s="34"/>
      <c r="P351" s="34"/>
      <c r="Q351" s="57"/>
      <c r="R351" s="57"/>
      <c r="S351" s="34"/>
      <c r="T351" s="37"/>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c r="BR351" s="34"/>
      <c r="BS351" s="34"/>
      <c r="BT351" s="34"/>
      <c r="BU351" s="34"/>
      <c r="BV351" s="34"/>
      <c r="BW351" s="34"/>
      <c r="BX351" s="34"/>
      <c r="BY351" s="34"/>
      <c r="BZ351" s="34"/>
      <c r="CA351" s="34"/>
      <c r="CB351" s="34"/>
      <c r="CC351" s="34"/>
      <c r="CD351" s="34"/>
      <c r="CE351" s="34"/>
      <c r="CF351" s="34"/>
      <c r="CG351" s="34"/>
      <c r="CH351" s="34"/>
      <c r="CI351" s="34"/>
      <c r="CJ351" s="34"/>
      <c r="CK351" s="34"/>
      <c r="CL351" s="34"/>
      <c r="CM351" s="34"/>
      <c r="CN351" s="34"/>
      <c r="CO351" s="34"/>
      <c r="CP351" s="34"/>
      <c r="CQ351" s="34"/>
      <c r="CR351" s="34"/>
      <c r="CS351" s="34"/>
      <c r="CT351" s="34"/>
      <c r="CU351" s="34"/>
      <c r="CV351" s="34"/>
      <c r="CW351" s="34"/>
      <c r="CX351" s="34"/>
      <c r="CY351" s="34"/>
      <c r="CZ351" s="34"/>
    </row>
    <row r="352" spans="1:104">
      <c r="A352" s="34"/>
      <c r="B352" s="34"/>
      <c r="C352" s="34"/>
      <c r="D352" s="34"/>
      <c r="E352" s="34"/>
      <c r="F352" s="34"/>
      <c r="G352" s="34"/>
      <c r="H352" s="34"/>
      <c r="I352" s="34"/>
      <c r="J352" s="34"/>
      <c r="K352" s="34"/>
      <c r="L352" s="34"/>
      <c r="M352" s="34"/>
      <c r="N352" s="34"/>
      <c r="O352" s="34"/>
      <c r="P352" s="34"/>
      <c r="Q352" s="57"/>
      <c r="R352" s="57"/>
      <c r="S352" s="34"/>
      <c r="T352" s="37"/>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c r="BR352" s="34"/>
      <c r="BS352" s="34"/>
      <c r="BT352" s="34"/>
      <c r="BU352" s="34"/>
      <c r="BV352" s="34"/>
      <c r="BW352" s="34"/>
      <c r="BX352" s="34"/>
      <c r="BY352" s="34"/>
      <c r="BZ352" s="34"/>
      <c r="CA352" s="34"/>
      <c r="CB352" s="34"/>
      <c r="CC352" s="34"/>
      <c r="CD352" s="34"/>
      <c r="CE352" s="34"/>
      <c r="CF352" s="34"/>
      <c r="CG352" s="34"/>
      <c r="CH352" s="34"/>
      <c r="CI352" s="34"/>
      <c r="CJ352" s="34"/>
      <c r="CK352" s="34"/>
      <c r="CL352" s="34"/>
      <c r="CM352" s="34"/>
      <c r="CN352" s="34"/>
      <c r="CO352" s="34"/>
      <c r="CP352" s="34"/>
      <c r="CQ352" s="34"/>
      <c r="CR352" s="34"/>
      <c r="CS352" s="34"/>
      <c r="CT352" s="34"/>
      <c r="CU352" s="34"/>
      <c r="CV352" s="34"/>
      <c r="CW352" s="34"/>
      <c r="CX352" s="34"/>
      <c r="CY352" s="34"/>
      <c r="CZ352" s="34"/>
    </row>
    <row r="353" spans="1:104">
      <c r="A353" s="34"/>
      <c r="B353" s="34"/>
      <c r="C353" s="34"/>
      <c r="D353" s="34"/>
      <c r="E353" s="34"/>
      <c r="F353" s="34"/>
      <c r="G353" s="34"/>
      <c r="H353" s="34"/>
      <c r="I353" s="34"/>
      <c r="J353" s="34"/>
      <c r="K353" s="34"/>
      <c r="L353" s="34"/>
      <c r="M353" s="34"/>
      <c r="N353" s="34"/>
      <c r="O353" s="34"/>
      <c r="P353" s="34"/>
      <c r="Q353" s="57"/>
      <c r="R353" s="57"/>
      <c r="S353" s="34"/>
      <c r="T353" s="37"/>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c r="BR353" s="34"/>
      <c r="BS353" s="34"/>
      <c r="BT353" s="34"/>
      <c r="BU353" s="34"/>
      <c r="BV353" s="34"/>
      <c r="BW353" s="34"/>
      <c r="BX353" s="34"/>
      <c r="BY353" s="34"/>
      <c r="BZ353" s="34"/>
      <c r="CA353" s="34"/>
      <c r="CB353" s="34"/>
      <c r="CC353" s="34"/>
      <c r="CD353" s="34"/>
      <c r="CE353" s="34"/>
      <c r="CF353" s="34"/>
      <c r="CG353" s="34"/>
      <c r="CH353" s="34"/>
      <c r="CI353" s="34"/>
      <c r="CJ353" s="34"/>
      <c r="CK353" s="34"/>
      <c r="CL353" s="34"/>
      <c r="CM353" s="34"/>
      <c r="CN353" s="34"/>
      <c r="CO353" s="34"/>
      <c r="CP353" s="34"/>
      <c r="CQ353" s="34"/>
      <c r="CR353" s="34"/>
      <c r="CS353" s="34"/>
      <c r="CT353" s="34"/>
      <c r="CU353" s="34"/>
      <c r="CV353" s="34"/>
      <c r="CW353" s="34"/>
      <c r="CX353" s="34"/>
      <c r="CY353" s="34"/>
      <c r="CZ353" s="34"/>
    </row>
    <row r="354" spans="1:104">
      <c r="A354" s="34"/>
      <c r="B354" s="34"/>
      <c r="C354" s="34"/>
      <c r="D354" s="34"/>
      <c r="E354" s="34"/>
      <c r="F354" s="34"/>
      <c r="G354" s="34"/>
      <c r="H354" s="34"/>
      <c r="I354" s="34"/>
      <c r="J354" s="34"/>
      <c r="K354" s="34"/>
      <c r="L354" s="34"/>
      <c r="M354" s="34"/>
      <c r="N354" s="34"/>
      <c r="O354" s="34"/>
      <c r="P354" s="34"/>
      <c r="Q354" s="57"/>
      <c r="R354" s="57"/>
      <c r="S354" s="34"/>
      <c r="T354" s="37"/>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R354" s="34"/>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c r="CT354" s="34"/>
      <c r="CU354" s="34"/>
      <c r="CV354" s="34"/>
      <c r="CW354" s="34"/>
      <c r="CX354" s="34"/>
      <c r="CY354" s="34"/>
      <c r="CZ354" s="34"/>
    </row>
    <row r="355" spans="1:104">
      <c r="A355" s="34"/>
      <c r="B355" s="34"/>
      <c r="C355" s="34"/>
      <c r="D355" s="34"/>
      <c r="E355" s="34"/>
      <c r="F355" s="34"/>
      <c r="G355" s="34"/>
      <c r="H355" s="34"/>
      <c r="I355" s="34"/>
      <c r="J355" s="34"/>
      <c r="K355" s="34"/>
      <c r="L355" s="34"/>
      <c r="M355" s="34"/>
      <c r="N355" s="34"/>
      <c r="O355" s="34"/>
      <c r="P355" s="34"/>
      <c r="Q355" s="57"/>
      <c r="R355" s="57"/>
      <c r="S355" s="34"/>
      <c r="T355" s="37"/>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c r="BR355" s="34"/>
      <c r="BS355" s="34"/>
      <c r="BT355" s="34"/>
      <c r="BU355" s="34"/>
      <c r="BV355" s="34"/>
      <c r="BW355" s="34"/>
      <c r="BX355" s="34"/>
      <c r="BY355" s="34"/>
      <c r="BZ355" s="34"/>
      <c r="CA355" s="34"/>
      <c r="CB355" s="34"/>
      <c r="CC355" s="34"/>
      <c r="CD355" s="34"/>
      <c r="CE355" s="34"/>
      <c r="CF355" s="34"/>
      <c r="CG355" s="34"/>
      <c r="CH355" s="34"/>
      <c r="CI355" s="34"/>
      <c r="CJ355" s="34"/>
      <c r="CK355" s="34"/>
      <c r="CL355" s="34"/>
      <c r="CM355" s="34"/>
      <c r="CN355" s="34"/>
      <c r="CO355" s="34"/>
      <c r="CP355" s="34"/>
      <c r="CQ355" s="34"/>
      <c r="CR355" s="34"/>
      <c r="CS355" s="34"/>
      <c r="CT355" s="34"/>
      <c r="CU355" s="34"/>
      <c r="CV355" s="34"/>
      <c r="CW355" s="34"/>
      <c r="CX355" s="34"/>
      <c r="CY355" s="34"/>
      <c r="CZ355" s="34"/>
    </row>
    <row r="356" spans="1:104">
      <c r="A356" s="34"/>
      <c r="B356" s="34"/>
      <c r="C356" s="34"/>
      <c r="D356" s="34"/>
      <c r="E356" s="34"/>
      <c r="F356" s="34"/>
      <c r="G356" s="34"/>
      <c r="H356" s="34"/>
      <c r="I356" s="34"/>
      <c r="J356" s="34"/>
      <c r="K356" s="34"/>
      <c r="L356" s="34"/>
      <c r="M356" s="34"/>
      <c r="N356" s="34"/>
      <c r="O356" s="34"/>
      <c r="P356" s="34"/>
      <c r="Q356" s="57"/>
      <c r="R356" s="57"/>
      <c r="S356" s="34"/>
      <c r="T356" s="37"/>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c r="BR356" s="34"/>
      <c r="BS356" s="34"/>
      <c r="BT356" s="34"/>
      <c r="BU356" s="34"/>
      <c r="BV356" s="34"/>
      <c r="BW356" s="34"/>
      <c r="BX356" s="34"/>
      <c r="BY356" s="34"/>
      <c r="BZ356" s="34"/>
      <c r="CA356" s="34"/>
      <c r="CB356" s="34"/>
      <c r="CC356" s="34"/>
      <c r="CD356" s="34"/>
      <c r="CE356" s="34"/>
      <c r="CF356" s="34"/>
      <c r="CG356" s="34"/>
      <c r="CH356" s="34"/>
      <c r="CI356" s="34"/>
      <c r="CJ356" s="34"/>
      <c r="CK356" s="34"/>
      <c r="CL356" s="34"/>
      <c r="CM356" s="34"/>
      <c r="CN356" s="34"/>
      <c r="CO356" s="34"/>
      <c r="CP356" s="34"/>
      <c r="CQ356" s="34"/>
      <c r="CR356" s="34"/>
      <c r="CS356" s="34"/>
      <c r="CT356" s="34"/>
      <c r="CU356" s="34"/>
      <c r="CV356" s="34"/>
      <c r="CW356" s="34"/>
      <c r="CX356" s="34"/>
      <c r="CY356" s="34"/>
      <c r="CZ356" s="34"/>
    </row>
    <row r="357" spans="1:104">
      <c r="A357" s="34"/>
      <c r="B357" s="34"/>
      <c r="C357" s="34"/>
      <c r="D357" s="34"/>
      <c r="E357" s="34"/>
      <c r="F357" s="34"/>
      <c r="G357" s="34"/>
      <c r="H357" s="34"/>
      <c r="I357" s="34"/>
      <c r="J357" s="34"/>
      <c r="K357" s="34"/>
      <c r="L357" s="34"/>
      <c r="M357" s="34"/>
      <c r="N357" s="34"/>
      <c r="O357" s="34"/>
      <c r="P357" s="34"/>
      <c r="Q357" s="57"/>
      <c r="R357" s="57"/>
      <c r="S357" s="34"/>
      <c r="T357" s="37"/>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c r="BR357" s="34"/>
      <c r="BS357" s="34"/>
      <c r="BT357" s="34"/>
      <c r="BU357" s="34"/>
      <c r="BV357" s="34"/>
      <c r="BW357" s="34"/>
      <c r="BX357" s="34"/>
      <c r="BY357" s="34"/>
      <c r="BZ357" s="34"/>
      <c r="CA357" s="34"/>
      <c r="CB357" s="34"/>
      <c r="CC357" s="34"/>
      <c r="CD357" s="34"/>
      <c r="CE357" s="34"/>
      <c r="CF357" s="34"/>
      <c r="CG357" s="34"/>
      <c r="CH357" s="34"/>
      <c r="CI357" s="34"/>
      <c r="CJ357" s="34"/>
      <c r="CK357" s="34"/>
      <c r="CL357" s="34"/>
      <c r="CM357" s="34"/>
      <c r="CN357" s="34"/>
      <c r="CO357" s="34"/>
      <c r="CP357" s="34"/>
      <c r="CQ357" s="34"/>
      <c r="CR357" s="34"/>
      <c r="CS357" s="34"/>
      <c r="CT357" s="34"/>
      <c r="CU357" s="34"/>
      <c r="CV357" s="34"/>
      <c r="CW357" s="34"/>
      <c r="CX357" s="34"/>
      <c r="CY357" s="34"/>
      <c r="CZ357" s="34"/>
    </row>
    <row r="358" spans="1:104">
      <c r="A358" s="34"/>
      <c r="B358" s="34"/>
      <c r="C358" s="34"/>
      <c r="D358" s="34"/>
      <c r="E358" s="34"/>
      <c r="F358" s="34"/>
      <c r="G358" s="34"/>
      <c r="H358" s="34"/>
      <c r="I358" s="34"/>
      <c r="J358" s="34"/>
      <c r="K358" s="34"/>
      <c r="L358" s="34"/>
      <c r="M358" s="34"/>
      <c r="N358" s="34"/>
      <c r="O358" s="34"/>
      <c r="P358" s="34"/>
      <c r="Q358" s="57"/>
      <c r="R358" s="57"/>
      <c r="S358" s="34"/>
      <c r="T358" s="37"/>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c r="BR358" s="34"/>
      <c r="BS358" s="34"/>
      <c r="BT358" s="34"/>
      <c r="BU358" s="34"/>
      <c r="BV358" s="34"/>
      <c r="BW358" s="34"/>
      <c r="BX358" s="34"/>
      <c r="BY358" s="34"/>
      <c r="BZ358" s="34"/>
      <c r="CA358" s="34"/>
      <c r="CB358" s="34"/>
      <c r="CC358" s="34"/>
      <c r="CD358" s="34"/>
      <c r="CE358" s="34"/>
      <c r="CF358" s="34"/>
      <c r="CG358" s="34"/>
      <c r="CH358" s="34"/>
      <c r="CI358" s="34"/>
      <c r="CJ358" s="34"/>
      <c r="CK358" s="34"/>
      <c r="CL358" s="34"/>
      <c r="CM358" s="34"/>
      <c r="CN358" s="34"/>
      <c r="CO358" s="34"/>
      <c r="CP358" s="34"/>
      <c r="CQ358" s="34"/>
      <c r="CR358" s="34"/>
      <c r="CS358" s="34"/>
      <c r="CT358" s="34"/>
      <c r="CU358" s="34"/>
      <c r="CV358" s="34"/>
      <c r="CW358" s="34"/>
      <c r="CX358" s="34"/>
      <c r="CY358" s="34"/>
      <c r="CZ358" s="34"/>
    </row>
    <row r="359" spans="1:104">
      <c r="A359" s="34"/>
      <c r="B359" s="34"/>
      <c r="C359" s="34"/>
      <c r="D359" s="34"/>
      <c r="E359" s="34"/>
      <c r="F359" s="34"/>
      <c r="G359" s="34"/>
      <c r="H359" s="34"/>
      <c r="I359" s="34"/>
      <c r="J359" s="34"/>
      <c r="K359" s="34"/>
      <c r="L359" s="34"/>
      <c r="M359" s="34"/>
      <c r="N359" s="34"/>
      <c r="O359" s="34"/>
      <c r="P359" s="34"/>
      <c r="Q359" s="57"/>
      <c r="R359" s="57"/>
      <c r="S359" s="34"/>
      <c r="T359" s="37"/>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c r="BR359" s="34"/>
      <c r="BS359" s="34"/>
      <c r="BT359" s="34"/>
      <c r="BU359" s="34"/>
      <c r="BV359" s="34"/>
      <c r="BW359" s="34"/>
      <c r="BX359" s="34"/>
      <c r="BY359" s="34"/>
      <c r="BZ359" s="34"/>
      <c r="CA359" s="34"/>
      <c r="CB359" s="34"/>
      <c r="CC359" s="34"/>
      <c r="CD359" s="34"/>
      <c r="CE359" s="34"/>
      <c r="CF359" s="34"/>
      <c r="CG359" s="34"/>
      <c r="CH359" s="34"/>
      <c r="CI359" s="34"/>
      <c r="CJ359" s="34"/>
      <c r="CK359" s="34"/>
      <c r="CL359" s="34"/>
      <c r="CM359" s="34"/>
      <c r="CN359" s="34"/>
      <c r="CO359" s="34"/>
      <c r="CP359" s="34"/>
      <c r="CQ359" s="34"/>
      <c r="CR359" s="34"/>
      <c r="CS359" s="34"/>
      <c r="CT359" s="34"/>
      <c r="CU359" s="34"/>
      <c r="CV359" s="34"/>
      <c r="CW359" s="34"/>
      <c r="CX359" s="34"/>
      <c r="CY359" s="34"/>
      <c r="CZ359" s="34"/>
    </row>
    <row r="360" spans="1:104">
      <c r="A360" s="34"/>
      <c r="B360" s="34"/>
      <c r="C360" s="34"/>
      <c r="D360" s="34"/>
      <c r="E360" s="34"/>
      <c r="F360" s="34"/>
      <c r="G360" s="34"/>
      <c r="H360" s="34"/>
      <c r="I360" s="34"/>
      <c r="J360" s="34"/>
      <c r="K360" s="34"/>
      <c r="L360" s="34"/>
      <c r="M360" s="34"/>
      <c r="N360" s="34"/>
      <c r="O360" s="34"/>
      <c r="P360" s="34"/>
      <c r="Q360" s="57"/>
      <c r="R360" s="57"/>
      <c r="S360" s="34"/>
      <c r="T360" s="37"/>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c r="BR360" s="34"/>
      <c r="BS360" s="34"/>
      <c r="BT360" s="34"/>
      <c r="BU360" s="34"/>
      <c r="BV360" s="34"/>
      <c r="BW360" s="34"/>
      <c r="BX360" s="34"/>
      <c r="BY360" s="34"/>
      <c r="BZ360" s="34"/>
      <c r="CA360" s="34"/>
      <c r="CB360" s="34"/>
      <c r="CC360" s="34"/>
      <c r="CD360" s="34"/>
      <c r="CE360" s="34"/>
      <c r="CF360" s="34"/>
      <c r="CG360" s="34"/>
      <c r="CH360" s="34"/>
      <c r="CI360" s="34"/>
      <c r="CJ360" s="34"/>
      <c r="CK360" s="34"/>
      <c r="CL360" s="34"/>
      <c r="CM360" s="34"/>
      <c r="CN360" s="34"/>
      <c r="CO360" s="34"/>
      <c r="CP360" s="34"/>
      <c r="CQ360" s="34"/>
      <c r="CR360" s="34"/>
      <c r="CS360" s="34"/>
      <c r="CT360" s="34"/>
      <c r="CU360" s="34"/>
      <c r="CV360" s="34"/>
      <c r="CW360" s="34"/>
      <c r="CX360" s="34"/>
      <c r="CY360" s="34"/>
      <c r="CZ360" s="34"/>
    </row>
    <row r="361" spans="1:104">
      <c r="A361" s="34"/>
      <c r="B361" s="34"/>
      <c r="C361" s="34"/>
      <c r="D361" s="34"/>
      <c r="E361" s="34"/>
      <c r="F361" s="34"/>
      <c r="G361" s="34"/>
      <c r="H361" s="34"/>
      <c r="I361" s="34"/>
      <c r="J361" s="34"/>
      <c r="K361" s="34"/>
      <c r="L361" s="34"/>
      <c r="M361" s="34"/>
      <c r="N361" s="34"/>
      <c r="O361" s="34"/>
      <c r="P361" s="34"/>
      <c r="Q361" s="57"/>
      <c r="R361" s="57"/>
      <c r="S361" s="34"/>
      <c r="T361" s="37"/>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R361" s="34"/>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c r="CT361" s="34"/>
      <c r="CU361" s="34"/>
      <c r="CV361" s="34"/>
      <c r="CW361" s="34"/>
      <c r="CX361" s="34"/>
      <c r="CY361" s="34"/>
      <c r="CZ361" s="34"/>
    </row>
    <row r="362" spans="1:104">
      <c r="A362" s="34"/>
      <c r="B362" s="34"/>
      <c r="C362" s="34"/>
      <c r="D362" s="34"/>
      <c r="E362" s="34"/>
      <c r="F362" s="34"/>
      <c r="G362" s="34"/>
      <c r="H362" s="34"/>
      <c r="I362" s="34"/>
      <c r="J362" s="34"/>
      <c r="K362" s="34"/>
      <c r="L362" s="34"/>
      <c r="M362" s="34"/>
      <c r="N362" s="34"/>
      <c r="O362" s="34"/>
      <c r="P362" s="34"/>
      <c r="Q362" s="57"/>
      <c r="R362" s="57"/>
      <c r="S362" s="34"/>
      <c r="T362" s="37"/>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c r="BR362" s="34"/>
      <c r="BS362" s="34"/>
      <c r="BT362" s="34"/>
      <c r="BU362" s="34"/>
      <c r="BV362" s="34"/>
      <c r="BW362" s="34"/>
      <c r="BX362" s="34"/>
      <c r="BY362" s="34"/>
      <c r="BZ362" s="34"/>
      <c r="CA362" s="34"/>
      <c r="CB362" s="34"/>
      <c r="CC362" s="34"/>
      <c r="CD362" s="34"/>
      <c r="CE362" s="34"/>
      <c r="CF362" s="34"/>
      <c r="CG362" s="34"/>
      <c r="CH362" s="34"/>
      <c r="CI362" s="34"/>
      <c r="CJ362" s="34"/>
      <c r="CK362" s="34"/>
      <c r="CL362" s="34"/>
      <c r="CM362" s="34"/>
      <c r="CN362" s="34"/>
      <c r="CO362" s="34"/>
      <c r="CP362" s="34"/>
      <c r="CQ362" s="34"/>
      <c r="CR362" s="34"/>
      <c r="CS362" s="34"/>
      <c r="CT362" s="34"/>
      <c r="CU362" s="34"/>
      <c r="CV362" s="34"/>
      <c r="CW362" s="34"/>
      <c r="CX362" s="34"/>
      <c r="CY362" s="34"/>
      <c r="CZ362" s="34"/>
    </row>
    <row r="363" spans="1:104">
      <c r="A363" s="34"/>
      <c r="B363" s="34"/>
      <c r="C363" s="34"/>
      <c r="D363" s="34"/>
      <c r="E363" s="34"/>
      <c r="F363" s="34"/>
      <c r="G363" s="34"/>
      <c r="H363" s="34"/>
      <c r="I363" s="34"/>
      <c r="J363" s="34"/>
      <c r="K363" s="34"/>
      <c r="L363" s="34"/>
      <c r="M363" s="34"/>
      <c r="N363" s="34"/>
      <c r="O363" s="34"/>
      <c r="P363" s="34"/>
      <c r="Q363" s="57"/>
      <c r="R363" s="57"/>
      <c r="S363" s="34"/>
      <c r="T363" s="37"/>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c r="AZ363" s="34"/>
      <c r="BA363" s="34"/>
      <c r="BB363" s="34"/>
      <c r="BC363" s="34"/>
      <c r="BD363" s="34"/>
      <c r="BE363" s="34"/>
      <c r="BF363" s="34"/>
      <c r="BR363" s="34"/>
      <c r="BS363" s="34"/>
      <c r="BT363" s="34"/>
      <c r="BU363" s="34"/>
      <c r="BV363" s="34"/>
      <c r="BW363" s="34"/>
      <c r="BX363" s="34"/>
      <c r="BY363" s="34"/>
      <c r="BZ363" s="34"/>
      <c r="CA363" s="34"/>
      <c r="CB363" s="34"/>
      <c r="CC363" s="34"/>
      <c r="CD363" s="34"/>
      <c r="CE363" s="34"/>
      <c r="CF363" s="34"/>
      <c r="CG363" s="34"/>
      <c r="CH363" s="34"/>
      <c r="CI363" s="34"/>
      <c r="CJ363" s="34"/>
      <c r="CK363" s="34"/>
      <c r="CL363" s="34"/>
      <c r="CM363" s="34"/>
      <c r="CN363" s="34"/>
      <c r="CO363" s="34"/>
      <c r="CP363" s="34"/>
      <c r="CQ363" s="34"/>
      <c r="CR363" s="34"/>
      <c r="CS363" s="34"/>
      <c r="CT363" s="34"/>
      <c r="CU363" s="34"/>
      <c r="CV363" s="34"/>
      <c r="CW363" s="34"/>
      <c r="CX363" s="34"/>
      <c r="CY363" s="34"/>
      <c r="CZ363" s="34"/>
    </row>
    <row r="364" spans="1:104">
      <c r="A364" s="34"/>
      <c r="B364" s="34"/>
      <c r="C364" s="34"/>
      <c r="D364" s="34"/>
      <c r="E364" s="34"/>
      <c r="F364" s="34"/>
      <c r="G364" s="34"/>
      <c r="H364" s="34"/>
      <c r="I364" s="34"/>
      <c r="J364" s="34"/>
      <c r="K364" s="34"/>
      <c r="L364" s="34"/>
      <c r="M364" s="34"/>
      <c r="N364" s="34"/>
      <c r="O364" s="34"/>
      <c r="P364" s="34"/>
      <c r="Q364" s="57"/>
      <c r="R364" s="57"/>
      <c r="S364" s="34"/>
      <c r="T364" s="37"/>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c r="AZ364" s="34"/>
      <c r="BA364" s="34"/>
      <c r="BB364" s="34"/>
      <c r="BC364" s="34"/>
      <c r="BD364" s="34"/>
      <c r="BE364" s="34"/>
      <c r="BF364" s="34"/>
      <c r="BR364" s="34"/>
      <c r="BS364" s="34"/>
      <c r="BT364" s="34"/>
      <c r="BU364" s="34"/>
      <c r="BV364" s="34"/>
      <c r="BW364" s="34"/>
      <c r="BX364" s="34"/>
      <c r="BY364" s="34"/>
      <c r="BZ364" s="34"/>
      <c r="CA364" s="34"/>
      <c r="CB364" s="34"/>
      <c r="CC364" s="34"/>
      <c r="CD364" s="34"/>
      <c r="CE364" s="34"/>
      <c r="CF364" s="34"/>
      <c r="CG364" s="34"/>
      <c r="CH364" s="34"/>
      <c r="CI364" s="34"/>
      <c r="CJ364" s="34"/>
      <c r="CK364" s="34"/>
      <c r="CL364" s="34"/>
      <c r="CM364" s="34"/>
      <c r="CN364" s="34"/>
      <c r="CO364" s="34"/>
      <c r="CP364" s="34"/>
      <c r="CQ364" s="34"/>
      <c r="CR364" s="34"/>
      <c r="CS364" s="34"/>
      <c r="CT364" s="34"/>
      <c r="CU364" s="34"/>
      <c r="CV364" s="34"/>
      <c r="CW364" s="34"/>
      <c r="CX364" s="34"/>
      <c r="CY364" s="34"/>
      <c r="CZ364" s="34"/>
    </row>
    <row r="365" spans="1:104">
      <c r="A365" s="34"/>
      <c r="B365" s="34"/>
      <c r="C365" s="34"/>
      <c r="D365" s="34"/>
      <c r="E365" s="34"/>
      <c r="F365" s="34"/>
      <c r="G365" s="34"/>
      <c r="H365" s="34"/>
      <c r="I365" s="34"/>
      <c r="J365" s="34"/>
      <c r="K365" s="34"/>
      <c r="L365" s="34"/>
      <c r="M365" s="34"/>
      <c r="N365" s="34"/>
      <c r="O365" s="34"/>
      <c r="P365" s="34"/>
      <c r="Q365" s="57"/>
      <c r="R365" s="57"/>
      <c r="S365" s="34"/>
      <c r="T365" s="37"/>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c r="BR365" s="34"/>
      <c r="BS365" s="34"/>
      <c r="BT365" s="34"/>
      <c r="BU365" s="34"/>
      <c r="BV365" s="34"/>
      <c r="BW365" s="34"/>
      <c r="BX365" s="34"/>
      <c r="BY365" s="34"/>
      <c r="BZ365" s="34"/>
      <c r="CA365" s="34"/>
      <c r="CB365" s="34"/>
      <c r="CC365" s="34"/>
      <c r="CD365" s="34"/>
      <c r="CE365" s="34"/>
      <c r="CF365" s="34"/>
      <c r="CG365" s="34"/>
      <c r="CH365" s="34"/>
      <c r="CI365" s="34"/>
      <c r="CJ365" s="34"/>
      <c r="CK365" s="34"/>
      <c r="CL365" s="34"/>
      <c r="CM365" s="34"/>
      <c r="CN365" s="34"/>
      <c r="CO365" s="34"/>
      <c r="CP365" s="34"/>
      <c r="CQ365" s="34"/>
      <c r="CR365" s="34"/>
      <c r="CS365" s="34"/>
      <c r="CT365" s="34"/>
      <c r="CU365" s="34"/>
      <c r="CV365" s="34"/>
      <c r="CW365" s="34"/>
      <c r="CX365" s="34"/>
      <c r="CY365" s="34"/>
      <c r="CZ365" s="34"/>
    </row>
    <row r="366" spans="1:104">
      <c r="A366" s="34"/>
      <c r="B366" s="34"/>
      <c r="C366" s="34"/>
      <c r="D366" s="34"/>
      <c r="E366" s="34"/>
      <c r="F366" s="34"/>
      <c r="G366" s="34"/>
      <c r="H366" s="34"/>
      <c r="I366" s="34"/>
      <c r="J366" s="34"/>
      <c r="K366" s="34"/>
      <c r="L366" s="34"/>
      <c r="M366" s="34"/>
      <c r="N366" s="34"/>
      <c r="O366" s="34"/>
      <c r="P366" s="34"/>
      <c r="Q366" s="57"/>
      <c r="R366" s="57"/>
      <c r="S366" s="34"/>
      <c r="T366" s="37"/>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c r="BR366" s="34"/>
      <c r="BS366" s="34"/>
      <c r="BT366" s="34"/>
      <c r="BU366" s="34"/>
      <c r="BV366" s="34"/>
      <c r="BW366" s="34"/>
      <c r="BX366" s="34"/>
      <c r="BY366" s="34"/>
      <c r="BZ366" s="34"/>
      <c r="CA366" s="34"/>
      <c r="CB366" s="34"/>
      <c r="CC366" s="34"/>
      <c r="CD366" s="34"/>
      <c r="CE366" s="34"/>
      <c r="CF366" s="34"/>
      <c r="CG366" s="34"/>
      <c r="CH366" s="34"/>
      <c r="CI366" s="34"/>
      <c r="CJ366" s="34"/>
      <c r="CK366" s="34"/>
      <c r="CL366" s="34"/>
      <c r="CM366" s="34"/>
      <c r="CN366" s="34"/>
      <c r="CO366" s="34"/>
      <c r="CP366" s="34"/>
      <c r="CQ366" s="34"/>
      <c r="CR366" s="34"/>
      <c r="CS366" s="34"/>
      <c r="CT366" s="34"/>
      <c r="CU366" s="34"/>
      <c r="CV366" s="34"/>
      <c r="CW366" s="34"/>
      <c r="CX366" s="34"/>
      <c r="CY366" s="34"/>
      <c r="CZ366" s="34"/>
    </row>
    <row r="367" spans="1:104">
      <c r="A367" s="34"/>
      <c r="B367" s="34"/>
      <c r="C367" s="34"/>
      <c r="D367" s="34"/>
      <c r="E367" s="34"/>
      <c r="F367" s="34"/>
      <c r="G367" s="34"/>
      <c r="H367" s="34"/>
      <c r="I367" s="34"/>
      <c r="J367" s="34"/>
      <c r="K367" s="34"/>
      <c r="L367" s="34"/>
      <c r="M367" s="34"/>
      <c r="N367" s="34"/>
      <c r="O367" s="34"/>
      <c r="P367" s="34"/>
      <c r="Q367" s="57"/>
      <c r="R367" s="57"/>
      <c r="S367" s="34"/>
      <c r="T367" s="37"/>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c r="BR367" s="34"/>
      <c r="BS367" s="34"/>
      <c r="BT367" s="34"/>
      <c r="BU367" s="34"/>
      <c r="BV367" s="34"/>
      <c r="BW367" s="34"/>
      <c r="BX367" s="34"/>
      <c r="BY367" s="34"/>
      <c r="BZ367" s="34"/>
      <c r="CA367" s="34"/>
      <c r="CB367" s="34"/>
      <c r="CC367" s="34"/>
      <c r="CD367" s="34"/>
      <c r="CE367" s="34"/>
      <c r="CF367" s="34"/>
      <c r="CG367" s="34"/>
      <c r="CH367" s="34"/>
      <c r="CI367" s="34"/>
      <c r="CJ367" s="34"/>
      <c r="CK367" s="34"/>
      <c r="CL367" s="34"/>
      <c r="CM367" s="34"/>
      <c r="CN367" s="34"/>
      <c r="CO367" s="34"/>
      <c r="CP367" s="34"/>
      <c r="CQ367" s="34"/>
      <c r="CR367" s="34"/>
      <c r="CS367" s="34"/>
      <c r="CT367" s="34"/>
      <c r="CU367" s="34"/>
      <c r="CV367" s="34"/>
      <c r="CW367" s="34"/>
      <c r="CX367" s="34"/>
      <c r="CY367" s="34"/>
      <c r="CZ367" s="34"/>
    </row>
    <row r="368" spans="1:104">
      <c r="A368" s="34"/>
      <c r="B368" s="34"/>
      <c r="C368" s="34"/>
      <c r="D368" s="34"/>
      <c r="E368" s="34"/>
      <c r="F368" s="34"/>
      <c r="G368" s="34"/>
      <c r="H368" s="34"/>
      <c r="I368" s="34"/>
      <c r="J368" s="34"/>
      <c r="K368" s="34"/>
      <c r="L368" s="34"/>
      <c r="M368" s="34"/>
      <c r="N368" s="34"/>
      <c r="O368" s="34"/>
      <c r="P368" s="34"/>
      <c r="Q368" s="57"/>
      <c r="R368" s="57"/>
      <c r="S368" s="34"/>
      <c r="T368" s="37"/>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c r="BR368" s="34"/>
      <c r="BS368" s="34"/>
      <c r="BT368" s="34"/>
      <c r="BU368" s="34"/>
      <c r="BV368" s="34"/>
      <c r="BW368" s="34"/>
      <c r="BX368" s="34"/>
      <c r="BY368" s="34"/>
      <c r="BZ368" s="34"/>
      <c r="CA368" s="34"/>
      <c r="CB368" s="34"/>
      <c r="CC368" s="34"/>
      <c r="CD368" s="34"/>
      <c r="CE368" s="34"/>
      <c r="CF368" s="34"/>
      <c r="CG368" s="34"/>
      <c r="CH368" s="34"/>
      <c r="CI368" s="34"/>
      <c r="CJ368" s="34"/>
      <c r="CK368" s="34"/>
      <c r="CL368" s="34"/>
      <c r="CM368" s="34"/>
      <c r="CN368" s="34"/>
      <c r="CO368" s="34"/>
      <c r="CP368" s="34"/>
      <c r="CQ368" s="34"/>
      <c r="CR368" s="34"/>
      <c r="CS368" s="34"/>
      <c r="CT368" s="34"/>
      <c r="CU368" s="34"/>
      <c r="CV368" s="34"/>
      <c r="CW368" s="34"/>
      <c r="CX368" s="34"/>
      <c r="CY368" s="34"/>
      <c r="CZ368" s="34"/>
    </row>
    <row r="369" spans="1:104">
      <c r="A369" s="34"/>
      <c r="B369" s="34"/>
      <c r="C369" s="34"/>
      <c r="D369" s="34"/>
      <c r="E369" s="34"/>
      <c r="F369" s="34"/>
      <c r="G369" s="34"/>
      <c r="H369" s="34"/>
      <c r="I369" s="34"/>
      <c r="J369" s="34"/>
      <c r="K369" s="34"/>
      <c r="L369" s="34"/>
      <c r="M369" s="34"/>
      <c r="N369" s="34"/>
      <c r="O369" s="34"/>
      <c r="P369" s="34"/>
      <c r="Q369" s="57"/>
      <c r="R369" s="57"/>
      <c r="S369" s="34"/>
      <c r="T369" s="37"/>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c r="AX369" s="34"/>
      <c r="AY369" s="34"/>
      <c r="AZ369" s="34"/>
      <c r="BA369" s="34"/>
      <c r="BB369" s="34"/>
      <c r="BC369" s="34"/>
      <c r="BD369" s="34"/>
      <c r="BE369" s="34"/>
      <c r="BF369" s="34"/>
      <c r="BR369" s="34"/>
      <c r="BS369" s="34"/>
      <c r="BT369" s="34"/>
      <c r="BU369" s="34"/>
      <c r="BV369" s="34"/>
      <c r="BW369" s="34"/>
      <c r="BX369" s="34"/>
      <c r="BY369" s="34"/>
      <c r="BZ369" s="34"/>
      <c r="CA369" s="34"/>
      <c r="CB369" s="34"/>
      <c r="CC369" s="34"/>
      <c r="CD369" s="34"/>
      <c r="CE369" s="34"/>
      <c r="CF369" s="34"/>
      <c r="CG369" s="34"/>
      <c r="CH369" s="34"/>
      <c r="CI369" s="34"/>
      <c r="CJ369" s="34"/>
      <c r="CK369" s="34"/>
      <c r="CL369" s="34"/>
      <c r="CM369" s="34"/>
      <c r="CN369" s="34"/>
      <c r="CO369" s="34"/>
      <c r="CP369" s="34"/>
      <c r="CQ369" s="34"/>
      <c r="CR369" s="34"/>
      <c r="CS369" s="34"/>
      <c r="CT369" s="34"/>
      <c r="CU369" s="34"/>
      <c r="CV369" s="34"/>
      <c r="CW369" s="34"/>
      <c r="CX369" s="34"/>
      <c r="CY369" s="34"/>
      <c r="CZ369" s="34"/>
    </row>
    <row r="370" spans="1:104">
      <c r="A370" s="34"/>
      <c r="B370" s="34"/>
      <c r="C370" s="34"/>
      <c r="D370" s="34"/>
      <c r="E370" s="34"/>
      <c r="F370" s="34"/>
      <c r="G370" s="34"/>
      <c r="H370" s="34"/>
      <c r="I370" s="34"/>
      <c r="J370" s="34"/>
      <c r="K370" s="34"/>
      <c r="L370" s="34"/>
      <c r="M370" s="34"/>
      <c r="N370" s="34"/>
      <c r="O370" s="34"/>
      <c r="P370" s="34"/>
      <c r="Q370" s="57"/>
      <c r="R370" s="57"/>
      <c r="S370" s="34"/>
      <c r="T370" s="37"/>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c r="AX370" s="34"/>
      <c r="AY370" s="34"/>
      <c r="AZ370" s="34"/>
      <c r="BA370" s="34"/>
      <c r="BB370" s="34"/>
      <c r="BC370" s="34"/>
      <c r="BD370" s="34"/>
      <c r="BE370" s="34"/>
      <c r="BF370" s="34"/>
      <c r="BR370" s="34"/>
      <c r="BS370" s="34"/>
      <c r="BT370" s="34"/>
      <c r="BU370" s="34"/>
      <c r="BV370" s="34"/>
      <c r="BW370" s="34"/>
      <c r="BX370" s="34"/>
      <c r="BY370" s="34"/>
      <c r="BZ370" s="34"/>
      <c r="CA370" s="34"/>
      <c r="CB370" s="34"/>
      <c r="CC370" s="34"/>
      <c r="CD370" s="34"/>
      <c r="CE370" s="34"/>
      <c r="CF370" s="34"/>
      <c r="CG370" s="34"/>
      <c r="CH370" s="34"/>
      <c r="CI370" s="34"/>
      <c r="CJ370" s="34"/>
      <c r="CK370" s="34"/>
      <c r="CL370" s="34"/>
      <c r="CM370" s="34"/>
      <c r="CN370" s="34"/>
      <c r="CO370" s="34"/>
      <c r="CP370" s="34"/>
      <c r="CQ370" s="34"/>
      <c r="CR370" s="34"/>
      <c r="CS370" s="34"/>
      <c r="CT370" s="34"/>
      <c r="CU370" s="34"/>
      <c r="CV370" s="34"/>
      <c r="CW370" s="34"/>
      <c r="CX370" s="34"/>
      <c r="CY370" s="34"/>
      <c r="CZ370" s="34"/>
    </row>
    <row r="371" spans="1:104">
      <c r="A371" s="34"/>
      <c r="B371" s="34"/>
      <c r="C371" s="34"/>
      <c r="D371" s="34"/>
      <c r="E371" s="34"/>
      <c r="F371" s="34"/>
      <c r="G371" s="34"/>
      <c r="H371" s="34"/>
      <c r="I371" s="34"/>
      <c r="J371" s="34"/>
      <c r="K371" s="34"/>
      <c r="L371" s="34"/>
      <c r="M371" s="34"/>
      <c r="N371" s="34"/>
      <c r="O371" s="34"/>
      <c r="P371" s="34"/>
      <c r="Q371" s="57"/>
      <c r="R371" s="57"/>
      <c r="S371" s="34"/>
      <c r="T371" s="37"/>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c r="AX371" s="34"/>
      <c r="AY371" s="34"/>
      <c r="AZ371" s="34"/>
      <c r="BA371" s="34"/>
      <c r="BB371" s="34"/>
      <c r="BC371" s="34"/>
      <c r="BD371" s="34"/>
      <c r="BE371" s="34"/>
      <c r="BF371" s="34"/>
      <c r="BR371" s="34"/>
      <c r="BS371" s="34"/>
      <c r="BT371" s="34"/>
      <c r="BU371" s="34"/>
      <c r="BV371" s="34"/>
      <c r="BW371" s="34"/>
      <c r="BX371" s="34"/>
      <c r="BY371" s="34"/>
      <c r="BZ371" s="34"/>
      <c r="CA371" s="34"/>
      <c r="CB371" s="34"/>
      <c r="CC371" s="34"/>
      <c r="CD371" s="34"/>
      <c r="CE371" s="34"/>
      <c r="CF371" s="34"/>
      <c r="CG371" s="34"/>
      <c r="CH371" s="34"/>
      <c r="CI371" s="34"/>
      <c r="CJ371" s="34"/>
      <c r="CK371" s="34"/>
      <c r="CL371" s="34"/>
      <c r="CM371" s="34"/>
      <c r="CN371" s="34"/>
      <c r="CO371" s="34"/>
      <c r="CP371" s="34"/>
      <c r="CQ371" s="34"/>
      <c r="CR371" s="34"/>
      <c r="CS371" s="34"/>
      <c r="CT371" s="34"/>
      <c r="CU371" s="34"/>
      <c r="CV371" s="34"/>
      <c r="CW371" s="34"/>
      <c r="CX371" s="34"/>
      <c r="CY371" s="34"/>
      <c r="CZ371" s="34"/>
    </row>
    <row r="372" spans="1:104">
      <c r="A372" s="34"/>
      <c r="B372" s="34"/>
      <c r="C372" s="34"/>
      <c r="D372" s="34"/>
      <c r="E372" s="34"/>
      <c r="F372" s="34"/>
      <c r="G372" s="34"/>
      <c r="H372" s="34"/>
      <c r="I372" s="34"/>
      <c r="J372" s="34"/>
      <c r="K372" s="34"/>
      <c r="L372" s="34"/>
      <c r="M372" s="34"/>
      <c r="N372" s="34"/>
      <c r="O372" s="34"/>
      <c r="P372" s="34"/>
      <c r="Q372" s="57"/>
      <c r="R372" s="57"/>
      <c r="S372" s="34"/>
      <c r="T372" s="37"/>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c r="AX372" s="34"/>
      <c r="AY372" s="34"/>
      <c r="AZ372" s="34"/>
      <c r="BA372" s="34"/>
      <c r="BB372" s="34"/>
      <c r="BC372" s="34"/>
      <c r="BD372" s="34"/>
      <c r="BE372" s="34"/>
      <c r="BF372" s="34"/>
      <c r="BR372" s="34"/>
      <c r="BS372" s="34"/>
      <c r="BT372" s="34"/>
      <c r="BU372" s="34"/>
      <c r="BV372" s="34"/>
      <c r="BW372" s="34"/>
      <c r="BX372" s="34"/>
      <c r="BY372" s="34"/>
      <c r="BZ372" s="34"/>
      <c r="CA372" s="34"/>
      <c r="CB372" s="34"/>
      <c r="CC372" s="34"/>
      <c r="CD372" s="34"/>
      <c r="CE372" s="34"/>
      <c r="CF372" s="34"/>
      <c r="CG372" s="34"/>
      <c r="CH372" s="34"/>
      <c r="CI372" s="34"/>
      <c r="CJ372" s="34"/>
      <c r="CK372" s="34"/>
      <c r="CL372" s="34"/>
      <c r="CM372" s="34"/>
      <c r="CN372" s="34"/>
      <c r="CO372" s="34"/>
      <c r="CP372" s="34"/>
      <c r="CQ372" s="34"/>
      <c r="CR372" s="34"/>
      <c r="CS372" s="34"/>
      <c r="CT372" s="34"/>
      <c r="CU372" s="34"/>
      <c r="CV372" s="34"/>
      <c r="CW372" s="34"/>
      <c r="CX372" s="34"/>
      <c r="CY372" s="34"/>
      <c r="CZ372" s="34"/>
    </row>
    <row r="373" spans="1:104">
      <c r="A373" s="34"/>
      <c r="B373" s="34"/>
      <c r="C373" s="34"/>
      <c r="D373" s="34"/>
      <c r="E373" s="34"/>
      <c r="F373" s="34"/>
      <c r="G373" s="34"/>
      <c r="H373" s="34"/>
      <c r="I373" s="34"/>
      <c r="J373" s="34"/>
      <c r="K373" s="34"/>
      <c r="L373" s="34"/>
      <c r="M373" s="34"/>
      <c r="N373" s="34"/>
      <c r="O373" s="34"/>
      <c r="P373" s="34"/>
      <c r="Q373" s="57"/>
      <c r="R373" s="57"/>
      <c r="S373" s="34"/>
      <c r="T373" s="37"/>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c r="AX373" s="34"/>
      <c r="AY373" s="34"/>
      <c r="AZ373" s="34"/>
      <c r="BA373" s="34"/>
      <c r="BB373" s="34"/>
      <c r="BC373" s="34"/>
      <c r="BD373" s="34"/>
      <c r="BE373" s="34"/>
      <c r="BF373" s="34"/>
      <c r="BR373" s="34"/>
      <c r="BS373" s="34"/>
      <c r="BT373" s="34"/>
      <c r="BU373" s="34"/>
      <c r="BV373" s="34"/>
      <c r="BW373" s="34"/>
      <c r="BX373" s="34"/>
      <c r="BY373" s="34"/>
      <c r="BZ373" s="34"/>
      <c r="CA373" s="34"/>
      <c r="CB373" s="34"/>
      <c r="CC373" s="34"/>
      <c r="CD373" s="34"/>
      <c r="CE373" s="34"/>
      <c r="CF373" s="34"/>
      <c r="CG373" s="34"/>
      <c r="CH373" s="34"/>
      <c r="CI373" s="34"/>
      <c r="CJ373" s="34"/>
      <c r="CK373" s="34"/>
      <c r="CL373" s="34"/>
      <c r="CM373" s="34"/>
      <c r="CN373" s="34"/>
      <c r="CO373" s="34"/>
      <c r="CP373" s="34"/>
      <c r="CQ373" s="34"/>
      <c r="CR373" s="34"/>
      <c r="CS373" s="34"/>
      <c r="CT373" s="34"/>
      <c r="CU373" s="34"/>
      <c r="CV373" s="34"/>
      <c r="CW373" s="34"/>
      <c r="CX373" s="34"/>
      <c r="CY373" s="34"/>
      <c r="CZ373" s="34"/>
    </row>
    <row r="374" spans="1:104">
      <c r="A374" s="34"/>
      <c r="B374" s="34"/>
      <c r="C374" s="34"/>
      <c r="D374" s="34"/>
      <c r="E374" s="34"/>
      <c r="F374" s="34"/>
      <c r="G374" s="34"/>
      <c r="H374" s="34"/>
      <c r="I374" s="34"/>
      <c r="J374" s="34"/>
      <c r="K374" s="34"/>
      <c r="L374" s="34"/>
      <c r="M374" s="34"/>
      <c r="N374" s="34"/>
      <c r="O374" s="34"/>
      <c r="P374" s="34"/>
      <c r="Q374" s="57"/>
      <c r="R374" s="57"/>
      <c r="S374" s="34"/>
      <c r="T374" s="37"/>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c r="AW374" s="34"/>
      <c r="AX374" s="34"/>
      <c r="AY374" s="34"/>
      <c r="AZ374" s="34"/>
      <c r="BA374" s="34"/>
      <c r="BB374" s="34"/>
      <c r="BC374" s="34"/>
      <c r="BD374" s="34"/>
      <c r="BE374" s="34"/>
      <c r="BF374" s="34"/>
      <c r="BR374" s="34"/>
      <c r="BS374" s="34"/>
      <c r="BT374" s="34"/>
      <c r="BU374" s="34"/>
      <c r="BV374" s="34"/>
      <c r="BW374" s="34"/>
      <c r="BX374" s="34"/>
      <c r="BY374" s="34"/>
      <c r="BZ374" s="34"/>
      <c r="CA374" s="34"/>
      <c r="CB374" s="34"/>
      <c r="CC374" s="34"/>
      <c r="CD374" s="34"/>
      <c r="CE374" s="34"/>
      <c r="CF374" s="34"/>
      <c r="CG374" s="34"/>
      <c r="CH374" s="34"/>
      <c r="CI374" s="34"/>
      <c r="CJ374" s="34"/>
      <c r="CK374" s="34"/>
      <c r="CL374" s="34"/>
      <c r="CM374" s="34"/>
      <c r="CN374" s="34"/>
      <c r="CO374" s="34"/>
      <c r="CP374" s="34"/>
      <c r="CQ374" s="34"/>
      <c r="CR374" s="34"/>
      <c r="CS374" s="34"/>
      <c r="CT374" s="34"/>
      <c r="CU374" s="34"/>
      <c r="CV374" s="34"/>
      <c r="CW374" s="34"/>
      <c r="CX374" s="34"/>
      <c r="CY374" s="34"/>
      <c r="CZ374" s="34"/>
    </row>
    <row r="375" spans="1:104">
      <c r="A375" s="34"/>
      <c r="B375" s="34"/>
      <c r="C375" s="34"/>
      <c r="D375" s="34"/>
      <c r="E375" s="34"/>
      <c r="F375" s="34"/>
      <c r="G375" s="34"/>
      <c r="H375" s="34"/>
      <c r="I375" s="34"/>
      <c r="J375" s="34"/>
      <c r="K375" s="34"/>
      <c r="L375" s="34"/>
      <c r="M375" s="34"/>
      <c r="N375" s="34"/>
      <c r="O375" s="34"/>
      <c r="P375" s="34"/>
      <c r="Q375" s="57"/>
      <c r="R375" s="57"/>
      <c r="S375" s="34"/>
      <c r="T375" s="37"/>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c r="AW375" s="34"/>
      <c r="AX375" s="34"/>
      <c r="AY375" s="34"/>
      <c r="AZ375" s="34"/>
      <c r="BA375" s="34"/>
      <c r="BB375" s="34"/>
      <c r="BC375" s="34"/>
      <c r="BD375" s="34"/>
      <c r="BE375" s="34"/>
      <c r="BF375" s="34"/>
      <c r="BR375" s="34"/>
      <c r="BS375" s="34"/>
      <c r="BT375" s="34"/>
      <c r="BU375" s="34"/>
      <c r="BV375" s="34"/>
      <c r="BW375" s="34"/>
      <c r="BX375" s="34"/>
      <c r="BY375" s="34"/>
      <c r="BZ375" s="34"/>
      <c r="CA375" s="34"/>
      <c r="CB375" s="34"/>
      <c r="CC375" s="34"/>
      <c r="CD375" s="34"/>
      <c r="CE375" s="34"/>
      <c r="CF375" s="34"/>
      <c r="CG375" s="34"/>
      <c r="CH375" s="34"/>
      <c r="CI375" s="34"/>
      <c r="CJ375" s="34"/>
      <c r="CK375" s="34"/>
      <c r="CL375" s="34"/>
      <c r="CM375" s="34"/>
      <c r="CN375" s="34"/>
      <c r="CO375" s="34"/>
      <c r="CP375" s="34"/>
      <c r="CQ375" s="34"/>
      <c r="CR375" s="34"/>
      <c r="CS375" s="34"/>
      <c r="CT375" s="34"/>
      <c r="CU375" s="34"/>
      <c r="CV375" s="34"/>
      <c r="CW375" s="34"/>
      <c r="CX375" s="34"/>
      <c r="CY375" s="34"/>
      <c r="CZ375" s="34"/>
    </row>
    <row r="376" spans="1:104">
      <c r="A376" s="34"/>
      <c r="B376" s="34"/>
      <c r="C376" s="34"/>
      <c r="D376" s="34"/>
      <c r="E376" s="34"/>
      <c r="F376" s="34"/>
      <c r="G376" s="34"/>
      <c r="H376" s="34"/>
      <c r="I376" s="34"/>
      <c r="J376" s="34"/>
      <c r="K376" s="34"/>
      <c r="L376" s="34"/>
      <c r="M376" s="34"/>
      <c r="N376" s="34"/>
      <c r="O376" s="34"/>
      <c r="P376" s="34"/>
      <c r="Q376" s="57"/>
      <c r="R376" s="57"/>
      <c r="S376" s="34"/>
      <c r="T376" s="37"/>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c r="BR376" s="34"/>
      <c r="BS376" s="34"/>
      <c r="BT376" s="34"/>
      <c r="BU376" s="34"/>
      <c r="BV376" s="34"/>
      <c r="BW376" s="34"/>
      <c r="BX376" s="34"/>
      <c r="BY376" s="34"/>
      <c r="BZ376" s="34"/>
      <c r="CA376" s="34"/>
      <c r="CB376" s="34"/>
      <c r="CC376" s="34"/>
      <c r="CD376" s="34"/>
      <c r="CE376" s="34"/>
      <c r="CF376" s="34"/>
      <c r="CG376" s="34"/>
      <c r="CH376" s="34"/>
      <c r="CI376" s="34"/>
      <c r="CJ376" s="34"/>
      <c r="CK376" s="34"/>
      <c r="CL376" s="34"/>
      <c r="CM376" s="34"/>
      <c r="CN376" s="34"/>
      <c r="CO376" s="34"/>
      <c r="CP376" s="34"/>
      <c r="CQ376" s="34"/>
      <c r="CR376" s="34"/>
      <c r="CS376" s="34"/>
      <c r="CT376" s="34"/>
      <c r="CU376" s="34"/>
      <c r="CV376" s="34"/>
      <c r="CW376" s="34"/>
      <c r="CX376" s="34"/>
      <c r="CY376" s="34"/>
      <c r="CZ376" s="34"/>
    </row>
    <row r="377" spans="1:104">
      <c r="A377" s="34"/>
      <c r="B377" s="34"/>
      <c r="C377" s="34"/>
      <c r="D377" s="34"/>
      <c r="E377" s="34"/>
      <c r="F377" s="34"/>
      <c r="G377" s="34"/>
      <c r="H377" s="34"/>
      <c r="I377" s="34"/>
      <c r="J377" s="34"/>
      <c r="K377" s="34"/>
      <c r="L377" s="34"/>
      <c r="M377" s="34"/>
      <c r="N377" s="34"/>
      <c r="O377" s="34"/>
      <c r="P377" s="34"/>
      <c r="Q377" s="57"/>
      <c r="R377" s="57"/>
      <c r="S377" s="34"/>
      <c r="T377" s="37"/>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c r="AW377" s="34"/>
      <c r="AX377" s="34"/>
      <c r="AY377" s="34"/>
      <c r="AZ377" s="34"/>
      <c r="BA377" s="34"/>
      <c r="BB377" s="34"/>
      <c r="BC377" s="34"/>
      <c r="BD377" s="34"/>
      <c r="BE377" s="34"/>
      <c r="BF377" s="34"/>
      <c r="BR377" s="34"/>
      <c r="BS377" s="34"/>
      <c r="BT377" s="34"/>
      <c r="BU377" s="34"/>
      <c r="BV377" s="34"/>
      <c r="BW377" s="34"/>
      <c r="BX377" s="34"/>
      <c r="BY377" s="34"/>
      <c r="BZ377" s="34"/>
      <c r="CA377" s="34"/>
      <c r="CB377" s="34"/>
      <c r="CC377" s="34"/>
      <c r="CD377" s="34"/>
      <c r="CE377" s="34"/>
      <c r="CF377" s="34"/>
      <c r="CG377" s="34"/>
      <c r="CH377" s="34"/>
      <c r="CI377" s="34"/>
      <c r="CJ377" s="34"/>
      <c r="CK377" s="34"/>
      <c r="CL377" s="34"/>
      <c r="CM377" s="34"/>
      <c r="CN377" s="34"/>
      <c r="CO377" s="34"/>
      <c r="CP377" s="34"/>
      <c r="CQ377" s="34"/>
      <c r="CR377" s="34"/>
      <c r="CS377" s="34"/>
      <c r="CT377" s="34"/>
      <c r="CU377" s="34"/>
      <c r="CV377" s="34"/>
      <c r="CW377" s="34"/>
      <c r="CX377" s="34"/>
      <c r="CY377" s="34"/>
      <c r="CZ377" s="34"/>
    </row>
    <row r="378" spans="1:104">
      <c r="A378" s="34"/>
      <c r="B378" s="34"/>
      <c r="C378" s="34"/>
      <c r="D378" s="34"/>
      <c r="E378" s="34"/>
      <c r="F378" s="34"/>
      <c r="G378" s="34"/>
      <c r="H378" s="34"/>
      <c r="I378" s="34"/>
      <c r="J378" s="34"/>
      <c r="K378" s="34"/>
      <c r="L378" s="34"/>
      <c r="M378" s="34"/>
      <c r="N378" s="34"/>
      <c r="O378" s="34"/>
      <c r="P378" s="34"/>
      <c r="Q378" s="57"/>
      <c r="R378" s="57"/>
      <c r="S378" s="34"/>
      <c r="T378" s="37"/>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c r="AW378" s="34"/>
      <c r="AX378" s="34"/>
      <c r="AY378" s="34"/>
      <c r="AZ378" s="34"/>
      <c r="BA378" s="34"/>
      <c r="BB378" s="34"/>
      <c r="BC378" s="34"/>
      <c r="BD378" s="34"/>
      <c r="BE378" s="34"/>
      <c r="BF378" s="34"/>
      <c r="BR378" s="34"/>
      <c r="BS378" s="34"/>
      <c r="BT378" s="34"/>
      <c r="BU378" s="34"/>
      <c r="BV378" s="34"/>
      <c r="BW378" s="34"/>
      <c r="BX378" s="34"/>
      <c r="BY378" s="34"/>
      <c r="BZ378" s="34"/>
      <c r="CA378" s="34"/>
      <c r="CB378" s="34"/>
      <c r="CC378" s="34"/>
      <c r="CD378" s="34"/>
      <c r="CE378" s="34"/>
      <c r="CF378" s="34"/>
      <c r="CG378" s="34"/>
      <c r="CH378" s="34"/>
      <c r="CI378" s="34"/>
      <c r="CJ378" s="34"/>
      <c r="CK378" s="34"/>
      <c r="CL378" s="34"/>
      <c r="CM378" s="34"/>
      <c r="CN378" s="34"/>
      <c r="CO378" s="34"/>
      <c r="CP378" s="34"/>
      <c r="CQ378" s="34"/>
      <c r="CR378" s="34"/>
      <c r="CS378" s="34"/>
      <c r="CT378" s="34"/>
      <c r="CU378" s="34"/>
      <c r="CV378" s="34"/>
      <c r="CW378" s="34"/>
      <c r="CX378" s="34"/>
      <c r="CY378" s="34"/>
      <c r="CZ378" s="34"/>
    </row>
    <row r="379" spans="1:104">
      <c r="A379" s="34"/>
      <c r="B379" s="34"/>
      <c r="C379" s="34"/>
      <c r="D379" s="34"/>
      <c r="E379" s="34"/>
      <c r="F379" s="34"/>
      <c r="G379" s="34"/>
      <c r="H379" s="34"/>
      <c r="I379" s="34"/>
      <c r="J379" s="34"/>
      <c r="K379" s="34"/>
      <c r="L379" s="34"/>
      <c r="M379" s="34"/>
      <c r="N379" s="34"/>
      <c r="O379" s="34"/>
      <c r="P379" s="34"/>
      <c r="Q379" s="57"/>
      <c r="R379" s="57"/>
      <c r="S379" s="34"/>
      <c r="T379" s="37"/>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c r="AW379" s="34"/>
      <c r="AX379" s="34"/>
      <c r="AY379" s="34"/>
      <c r="AZ379" s="34"/>
      <c r="BA379" s="34"/>
      <c r="BB379" s="34"/>
      <c r="BC379" s="34"/>
      <c r="BD379" s="34"/>
      <c r="BE379" s="34"/>
      <c r="BF379" s="34"/>
      <c r="BR379" s="34"/>
      <c r="BS379" s="34"/>
      <c r="BT379" s="34"/>
      <c r="BU379" s="34"/>
      <c r="BV379" s="34"/>
      <c r="BW379" s="34"/>
      <c r="BX379" s="34"/>
      <c r="BY379" s="34"/>
      <c r="BZ379" s="34"/>
      <c r="CA379" s="34"/>
      <c r="CB379" s="34"/>
      <c r="CC379" s="34"/>
      <c r="CD379" s="34"/>
      <c r="CE379" s="34"/>
      <c r="CF379" s="34"/>
      <c r="CG379" s="34"/>
      <c r="CH379" s="34"/>
      <c r="CI379" s="34"/>
      <c r="CJ379" s="34"/>
      <c r="CK379" s="34"/>
      <c r="CL379" s="34"/>
      <c r="CM379" s="34"/>
      <c r="CN379" s="34"/>
      <c r="CO379" s="34"/>
      <c r="CP379" s="34"/>
      <c r="CQ379" s="34"/>
      <c r="CR379" s="34"/>
      <c r="CS379" s="34"/>
      <c r="CT379" s="34"/>
      <c r="CU379" s="34"/>
      <c r="CV379" s="34"/>
      <c r="CW379" s="34"/>
      <c r="CX379" s="34"/>
      <c r="CY379" s="34"/>
      <c r="CZ379" s="34"/>
    </row>
    <row r="380" spans="1:104">
      <c r="A380" s="34"/>
      <c r="B380" s="34"/>
      <c r="C380" s="34"/>
      <c r="D380" s="34"/>
      <c r="E380" s="34"/>
      <c r="F380" s="34"/>
      <c r="G380" s="34"/>
      <c r="H380" s="34"/>
      <c r="I380" s="34"/>
      <c r="J380" s="34"/>
      <c r="K380" s="34"/>
      <c r="L380" s="34"/>
      <c r="M380" s="34"/>
      <c r="N380" s="34"/>
      <c r="O380" s="34"/>
      <c r="P380" s="34"/>
      <c r="Q380" s="57"/>
      <c r="R380" s="57"/>
      <c r="S380" s="34"/>
      <c r="T380" s="37"/>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c r="BR380" s="34"/>
      <c r="BS380" s="34"/>
      <c r="BT380" s="34"/>
      <c r="BU380" s="34"/>
      <c r="BV380" s="34"/>
      <c r="BW380" s="34"/>
      <c r="BX380" s="34"/>
      <c r="BY380" s="34"/>
      <c r="BZ380" s="34"/>
      <c r="CA380" s="34"/>
      <c r="CB380" s="34"/>
      <c r="CC380" s="34"/>
      <c r="CD380" s="34"/>
      <c r="CE380" s="34"/>
      <c r="CF380" s="34"/>
      <c r="CG380" s="34"/>
      <c r="CH380" s="34"/>
      <c r="CI380" s="34"/>
      <c r="CJ380" s="34"/>
      <c r="CK380" s="34"/>
      <c r="CL380" s="34"/>
      <c r="CM380" s="34"/>
      <c r="CN380" s="34"/>
      <c r="CO380" s="34"/>
      <c r="CP380" s="34"/>
      <c r="CQ380" s="34"/>
      <c r="CR380" s="34"/>
      <c r="CS380" s="34"/>
      <c r="CT380" s="34"/>
      <c r="CU380" s="34"/>
      <c r="CV380" s="34"/>
      <c r="CW380" s="34"/>
      <c r="CX380" s="34"/>
      <c r="CY380" s="34"/>
      <c r="CZ380" s="34"/>
    </row>
    <row r="381" spans="1:104">
      <c r="A381" s="34"/>
      <c r="B381" s="34"/>
      <c r="C381" s="34"/>
      <c r="D381" s="34"/>
      <c r="E381" s="34"/>
      <c r="F381" s="34"/>
      <c r="G381" s="34"/>
      <c r="H381" s="34"/>
      <c r="I381" s="34"/>
      <c r="J381" s="34"/>
      <c r="K381" s="34"/>
      <c r="L381" s="34"/>
      <c r="M381" s="34"/>
      <c r="N381" s="34"/>
      <c r="O381" s="34"/>
      <c r="P381" s="34"/>
      <c r="Q381" s="57"/>
      <c r="R381" s="57"/>
      <c r="S381" s="34"/>
      <c r="T381" s="37"/>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c r="AX381" s="34"/>
      <c r="AY381" s="34"/>
      <c r="AZ381" s="34"/>
      <c r="BA381" s="34"/>
      <c r="BB381" s="34"/>
      <c r="BC381" s="34"/>
      <c r="BD381" s="34"/>
      <c r="BE381" s="34"/>
      <c r="BF381" s="34"/>
      <c r="BR381" s="34"/>
      <c r="BS381" s="34"/>
      <c r="BT381" s="34"/>
      <c r="BU381" s="34"/>
      <c r="BV381" s="34"/>
      <c r="BW381" s="34"/>
      <c r="BX381" s="34"/>
      <c r="BY381" s="34"/>
      <c r="BZ381" s="34"/>
      <c r="CA381" s="34"/>
      <c r="CB381" s="34"/>
      <c r="CC381" s="34"/>
      <c r="CD381" s="34"/>
      <c r="CE381" s="34"/>
      <c r="CF381" s="34"/>
      <c r="CG381" s="34"/>
      <c r="CH381" s="34"/>
      <c r="CI381" s="34"/>
      <c r="CJ381" s="34"/>
      <c r="CK381" s="34"/>
      <c r="CL381" s="34"/>
      <c r="CM381" s="34"/>
      <c r="CN381" s="34"/>
      <c r="CO381" s="34"/>
      <c r="CP381" s="34"/>
      <c r="CQ381" s="34"/>
      <c r="CR381" s="34"/>
      <c r="CS381" s="34"/>
      <c r="CT381" s="34"/>
      <c r="CU381" s="34"/>
      <c r="CV381" s="34"/>
      <c r="CW381" s="34"/>
      <c r="CX381" s="34"/>
      <c r="CY381" s="34"/>
      <c r="CZ381" s="34"/>
    </row>
    <row r="382" spans="1:104">
      <c r="A382" s="34"/>
      <c r="B382" s="34"/>
      <c r="C382" s="34"/>
      <c r="D382" s="34"/>
      <c r="E382" s="34"/>
      <c r="F382" s="34"/>
      <c r="G382" s="34"/>
      <c r="H382" s="34"/>
      <c r="I382" s="34"/>
      <c r="J382" s="34"/>
      <c r="K382" s="34"/>
      <c r="L382" s="34"/>
      <c r="M382" s="34"/>
      <c r="N382" s="34"/>
      <c r="O382" s="34"/>
      <c r="P382" s="34"/>
      <c r="Q382" s="57"/>
      <c r="R382" s="57"/>
      <c r="S382" s="34"/>
      <c r="T382" s="37"/>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c r="AX382" s="34"/>
      <c r="AY382" s="34"/>
      <c r="AZ382" s="34"/>
      <c r="BA382" s="34"/>
      <c r="BB382" s="34"/>
      <c r="BC382" s="34"/>
      <c r="BD382" s="34"/>
      <c r="BE382" s="34"/>
      <c r="BF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row>
    <row r="383" spans="1:104">
      <c r="A383" s="34"/>
      <c r="B383" s="34"/>
      <c r="C383" s="34"/>
      <c r="D383" s="34"/>
      <c r="E383" s="34"/>
      <c r="F383" s="34"/>
      <c r="G383" s="34"/>
      <c r="H383" s="34"/>
      <c r="I383" s="34"/>
      <c r="J383" s="34"/>
      <c r="K383" s="34"/>
      <c r="L383" s="34"/>
      <c r="M383" s="34"/>
      <c r="N383" s="34"/>
      <c r="O383" s="34"/>
      <c r="P383" s="34"/>
      <c r="Q383" s="57"/>
      <c r="R383" s="57"/>
      <c r="S383" s="34"/>
      <c r="T383" s="37"/>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c r="AX383" s="34"/>
      <c r="AY383" s="34"/>
      <c r="AZ383" s="34"/>
      <c r="BA383" s="34"/>
      <c r="BB383" s="34"/>
      <c r="BC383" s="34"/>
      <c r="BD383" s="34"/>
      <c r="BE383" s="34"/>
      <c r="BF383" s="34"/>
      <c r="BR383" s="34"/>
      <c r="BS383" s="34"/>
      <c r="BT383" s="34"/>
      <c r="BU383" s="34"/>
      <c r="BV383" s="34"/>
      <c r="BW383" s="34"/>
      <c r="BX383" s="34"/>
      <c r="BY383" s="34"/>
      <c r="BZ383" s="34"/>
      <c r="CA383" s="34"/>
      <c r="CB383" s="34"/>
      <c r="CC383" s="34"/>
      <c r="CD383" s="34"/>
      <c r="CE383" s="34"/>
      <c r="CF383" s="34"/>
      <c r="CG383" s="34"/>
      <c r="CH383" s="34"/>
      <c r="CI383" s="34"/>
      <c r="CJ383" s="34"/>
      <c r="CK383" s="34"/>
      <c r="CL383" s="34"/>
      <c r="CM383" s="34"/>
      <c r="CN383" s="34"/>
      <c r="CO383" s="34"/>
      <c r="CP383" s="34"/>
      <c r="CQ383" s="34"/>
      <c r="CR383" s="34"/>
      <c r="CS383" s="34"/>
      <c r="CT383" s="34"/>
      <c r="CU383" s="34"/>
      <c r="CV383" s="34"/>
      <c r="CW383" s="34"/>
      <c r="CX383" s="34"/>
      <c r="CY383" s="34"/>
      <c r="CZ383" s="34"/>
    </row>
    <row r="384" spans="1:104">
      <c r="A384" s="34"/>
      <c r="B384" s="34"/>
      <c r="C384" s="34"/>
      <c r="D384" s="34"/>
      <c r="E384" s="34"/>
      <c r="F384" s="34"/>
      <c r="G384" s="34"/>
      <c r="H384" s="34"/>
      <c r="I384" s="34"/>
      <c r="J384" s="34"/>
      <c r="K384" s="34"/>
      <c r="L384" s="34"/>
      <c r="M384" s="34"/>
      <c r="N384" s="34"/>
      <c r="O384" s="34"/>
      <c r="P384" s="34"/>
      <c r="Q384" s="57"/>
      <c r="R384" s="57"/>
      <c r="S384" s="34"/>
      <c r="T384" s="37"/>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c r="BF384" s="34"/>
      <c r="BR384" s="34"/>
      <c r="BS384" s="34"/>
      <c r="BT384" s="34"/>
      <c r="BU384" s="34"/>
      <c r="BV384" s="34"/>
      <c r="BW384" s="34"/>
      <c r="BX384" s="34"/>
      <c r="BY384" s="34"/>
      <c r="BZ384" s="34"/>
      <c r="CA384" s="34"/>
      <c r="CB384" s="34"/>
      <c r="CC384" s="34"/>
      <c r="CD384" s="34"/>
      <c r="CE384" s="34"/>
      <c r="CF384" s="34"/>
      <c r="CG384" s="34"/>
      <c r="CH384" s="34"/>
      <c r="CI384" s="34"/>
      <c r="CJ384" s="34"/>
      <c r="CK384" s="34"/>
      <c r="CL384" s="34"/>
      <c r="CM384" s="34"/>
      <c r="CN384" s="34"/>
      <c r="CO384" s="34"/>
      <c r="CP384" s="34"/>
      <c r="CQ384" s="34"/>
      <c r="CR384" s="34"/>
      <c r="CS384" s="34"/>
      <c r="CT384" s="34"/>
      <c r="CU384" s="34"/>
      <c r="CV384" s="34"/>
      <c r="CW384" s="34"/>
      <c r="CX384" s="34"/>
      <c r="CY384" s="34"/>
      <c r="CZ384" s="34"/>
    </row>
    <row r="385" spans="1:104">
      <c r="A385" s="34"/>
      <c r="B385" s="34"/>
      <c r="C385" s="34"/>
      <c r="D385" s="34"/>
      <c r="E385" s="34"/>
      <c r="F385" s="34"/>
      <c r="G385" s="34"/>
      <c r="H385" s="34"/>
      <c r="I385" s="34"/>
      <c r="J385" s="34"/>
      <c r="K385" s="34"/>
      <c r="L385" s="34"/>
      <c r="M385" s="34"/>
      <c r="N385" s="34"/>
      <c r="O385" s="34"/>
      <c r="P385" s="34"/>
      <c r="Q385" s="57"/>
      <c r="R385" s="57"/>
      <c r="S385" s="34"/>
      <c r="T385" s="37"/>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c r="BR385" s="34"/>
      <c r="BS385" s="34"/>
      <c r="BT385" s="34"/>
      <c r="BU385" s="34"/>
      <c r="BV385" s="34"/>
      <c r="BW385" s="34"/>
      <c r="BX385" s="34"/>
      <c r="BY385" s="34"/>
      <c r="BZ385" s="34"/>
      <c r="CA385" s="34"/>
      <c r="CB385" s="34"/>
      <c r="CC385" s="34"/>
      <c r="CD385" s="34"/>
      <c r="CE385" s="34"/>
      <c r="CF385" s="34"/>
      <c r="CG385" s="34"/>
      <c r="CH385" s="34"/>
      <c r="CI385" s="34"/>
      <c r="CJ385" s="34"/>
      <c r="CK385" s="34"/>
      <c r="CL385" s="34"/>
      <c r="CM385" s="34"/>
      <c r="CN385" s="34"/>
      <c r="CO385" s="34"/>
      <c r="CP385" s="34"/>
      <c r="CQ385" s="34"/>
      <c r="CR385" s="34"/>
      <c r="CS385" s="34"/>
      <c r="CT385" s="34"/>
      <c r="CU385" s="34"/>
      <c r="CV385" s="34"/>
      <c r="CW385" s="34"/>
      <c r="CX385" s="34"/>
      <c r="CY385" s="34"/>
      <c r="CZ385" s="34"/>
    </row>
    <row r="386" spans="1:104">
      <c r="A386" s="34"/>
      <c r="B386" s="34"/>
      <c r="C386" s="34"/>
      <c r="D386" s="34"/>
      <c r="E386" s="34"/>
      <c r="F386" s="34"/>
      <c r="G386" s="34"/>
      <c r="H386" s="34"/>
      <c r="I386" s="34"/>
      <c r="J386" s="34"/>
      <c r="K386" s="34"/>
      <c r="L386" s="34"/>
      <c r="M386" s="34"/>
      <c r="N386" s="34"/>
      <c r="O386" s="34"/>
      <c r="P386" s="34"/>
      <c r="Q386" s="57"/>
      <c r="R386" s="57"/>
      <c r="S386" s="34"/>
      <c r="T386" s="37"/>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c r="BR386" s="34"/>
      <c r="BS386" s="34"/>
      <c r="BT386" s="34"/>
      <c r="BU386" s="34"/>
      <c r="BV386" s="34"/>
      <c r="BW386" s="34"/>
      <c r="BX386" s="34"/>
      <c r="BY386" s="34"/>
      <c r="BZ386" s="34"/>
      <c r="CA386" s="34"/>
      <c r="CB386" s="34"/>
      <c r="CC386" s="34"/>
      <c r="CD386" s="34"/>
      <c r="CE386" s="34"/>
      <c r="CF386" s="34"/>
      <c r="CG386" s="34"/>
      <c r="CH386" s="34"/>
      <c r="CI386" s="34"/>
      <c r="CJ386" s="34"/>
      <c r="CK386" s="34"/>
      <c r="CL386" s="34"/>
      <c r="CM386" s="34"/>
      <c r="CN386" s="34"/>
      <c r="CO386" s="34"/>
      <c r="CP386" s="34"/>
      <c r="CQ386" s="34"/>
      <c r="CR386" s="34"/>
      <c r="CS386" s="34"/>
      <c r="CT386" s="34"/>
      <c r="CU386" s="34"/>
      <c r="CV386" s="34"/>
      <c r="CW386" s="34"/>
      <c r="CX386" s="34"/>
      <c r="CY386" s="34"/>
      <c r="CZ386" s="34"/>
    </row>
    <row r="387" spans="1:104">
      <c r="A387" s="34"/>
      <c r="B387" s="34"/>
      <c r="C387" s="34"/>
      <c r="D387" s="34"/>
      <c r="E387" s="34"/>
      <c r="F387" s="34"/>
      <c r="G387" s="34"/>
      <c r="H387" s="34"/>
      <c r="I387" s="34"/>
      <c r="J387" s="34"/>
      <c r="K387" s="34"/>
      <c r="L387" s="34"/>
      <c r="M387" s="34"/>
      <c r="N387" s="34"/>
      <c r="O387" s="34"/>
      <c r="P387" s="34"/>
      <c r="Q387" s="57"/>
      <c r="R387" s="57"/>
      <c r="S387" s="34"/>
      <c r="T387" s="37"/>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c r="BB387" s="34"/>
      <c r="BC387" s="34"/>
      <c r="BD387" s="34"/>
      <c r="BE387" s="34"/>
      <c r="BF387" s="34"/>
      <c r="BR387" s="34"/>
      <c r="BS387" s="34"/>
      <c r="BT387" s="34"/>
      <c r="BU387" s="34"/>
      <c r="BV387" s="34"/>
      <c r="BW387" s="34"/>
      <c r="BX387" s="34"/>
      <c r="BY387" s="34"/>
      <c r="BZ387" s="34"/>
      <c r="CA387" s="34"/>
      <c r="CB387" s="34"/>
      <c r="CC387" s="34"/>
      <c r="CD387" s="34"/>
      <c r="CE387" s="34"/>
      <c r="CF387" s="34"/>
      <c r="CG387" s="34"/>
      <c r="CH387" s="34"/>
      <c r="CI387" s="34"/>
      <c r="CJ387" s="34"/>
      <c r="CK387" s="34"/>
      <c r="CL387" s="34"/>
      <c r="CM387" s="34"/>
      <c r="CN387" s="34"/>
      <c r="CO387" s="34"/>
      <c r="CP387" s="34"/>
      <c r="CQ387" s="34"/>
      <c r="CR387" s="34"/>
      <c r="CS387" s="34"/>
      <c r="CT387" s="34"/>
      <c r="CU387" s="34"/>
      <c r="CV387" s="34"/>
      <c r="CW387" s="34"/>
      <c r="CX387" s="34"/>
      <c r="CY387" s="34"/>
      <c r="CZ387" s="34"/>
    </row>
    <row r="388" spans="1:104">
      <c r="A388" s="34"/>
      <c r="B388" s="34"/>
      <c r="C388" s="34"/>
      <c r="D388" s="34"/>
      <c r="E388" s="34"/>
      <c r="F388" s="34"/>
      <c r="G388" s="34"/>
      <c r="H388" s="34"/>
      <c r="I388" s="34"/>
      <c r="J388" s="34"/>
      <c r="K388" s="34"/>
      <c r="L388" s="34"/>
      <c r="M388" s="34"/>
      <c r="N388" s="34"/>
      <c r="O388" s="34"/>
      <c r="P388" s="34"/>
      <c r="Q388" s="57"/>
      <c r="R388" s="57"/>
      <c r="S388" s="34"/>
      <c r="T388" s="37"/>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A388" s="34"/>
      <c r="BB388" s="34"/>
      <c r="BC388" s="34"/>
      <c r="BD388" s="34"/>
      <c r="BE388" s="34"/>
      <c r="BF388" s="34"/>
      <c r="BR388" s="34"/>
      <c r="BS388" s="34"/>
      <c r="BT388" s="34"/>
      <c r="BU388" s="34"/>
      <c r="BV388" s="34"/>
      <c r="BW388" s="34"/>
      <c r="BX388" s="34"/>
      <c r="BY388" s="34"/>
      <c r="BZ388" s="34"/>
      <c r="CA388" s="34"/>
      <c r="CB388" s="34"/>
      <c r="CC388" s="34"/>
      <c r="CD388" s="34"/>
      <c r="CE388" s="34"/>
      <c r="CF388" s="34"/>
      <c r="CG388" s="34"/>
      <c r="CH388" s="34"/>
      <c r="CI388" s="34"/>
      <c r="CJ388" s="34"/>
      <c r="CK388" s="34"/>
      <c r="CL388" s="34"/>
      <c r="CM388" s="34"/>
      <c r="CN388" s="34"/>
      <c r="CO388" s="34"/>
      <c r="CP388" s="34"/>
      <c r="CQ388" s="34"/>
      <c r="CR388" s="34"/>
      <c r="CS388" s="34"/>
      <c r="CT388" s="34"/>
      <c r="CU388" s="34"/>
      <c r="CV388" s="34"/>
      <c r="CW388" s="34"/>
      <c r="CX388" s="34"/>
      <c r="CY388" s="34"/>
      <c r="CZ388" s="34"/>
    </row>
    <row r="389" spans="1:104">
      <c r="A389" s="34"/>
      <c r="B389" s="34"/>
      <c r="C389" s="34"/>
      <c r="D389" s="34"/>
      <c r="E389" s="34"/>
      <c r="F389" s="34"/>
      <c r="G389" s="34"/>
      <c r="H389" s="34"/>
      <c r="I389" s="34"/>
      <c r="J389" s="34"/>
      <c r="K389" s="34"/>
      <c r="L389" s="34"/>
      <c r="M389" s="34"/>
      <c r="N389" s="34"/>
      <c r="O389" s="34"/>
      <c r="P389" s="34"/>
      <c r="Q389" s="57"/>
      <c r="R389" s="57"/>
      <c r="S389" s="34"/>
      <c r="T389" s="37"/>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c r="AX389" s="34"/>
      <c r="AY389" s="34"/>
      <c r="AZ389" s="34"/>
      <c r="BA389" s="34"/>
      <c r="BB389" s="34"/>
      <c r="BC389" s="34"/>
      <c r="BD389" s="34"/>
      <c r="BE389" s="34"/>
      <c r="BF389" s="34"/>
      <c r="BR389" s="34"/>
      <c r="BS389" s="34"/>
      <c r="BT389" s="34"/>
      <c r="BU389" s="34"/>
      <c r="BV389" s="34"/>
      <c r="BW389" s="34"/>
      <c r="BX389" s="34"/>
      <c r="BY389" s="34"/>
      <c r="BZ389" s="34"/>
      <c r="CA389" s="34"/>
      <c r="CB389" s="34"/>
      <c r="CC389" s="34"/>
      <c r="CD389" s="34"/>
      <c r="CE389" s="34"/>
      <c r="CF389" s="34"/>
      <c r="CG389" s="34"/>
      <c r="CH389" s="34"/>
      <c r="CI389" s="34"/>
      <c r="CJ389" s="34"/>
      <c r="CK389" s="34"/>
      <c r="CL389" s="34"/>
      <c r="CM389" s="34"/>
      <c r="CN389" s="34"/>
      <c r="CO389" s="34"/>
      <c r="CP389" s="34"/>
      <c r="CQ389" s="34"/>
      <c r="CR389" s="34"/>
      <c r="CS389" s="34"/>
      <c r="CT389" s="34"/>
      <c r="CU389" s="34"/>
      <c r="CV389" s="34"/>
      <c r="CW389" s="34"/>
      <c r="CX389" s="34"/>
      <c r="CY389" s="34"/>
      <c r="CZ389" s="34"/>
    </row>
    <row r="390" spans="1:104">
      <c r="A390" s="34"/>
      <c r="B390" s="34"/>
      <c r="C390" s="34"/>
      <c r="D390" s="34"/>
      <c r="E390" s="34"/>
      <c r="F390" s="34"/>
      <c r="G390" s="34"/>
      <c r="H390" s="34"/>
      <c r="I390" s="34"/>
      <c r="J390" s="34"/>
      <c r="K390" s="34"/>
      <c r="L390" s="34"/>
      <c r="M390" s="34"/>
      <c r="N390" s="34"/>
      <c r="O390" s="34"/>
      <c r="P390" s="34"/>
      <c r="Q390" s="57"/>
      <c r="R390" s="57"/>
      <c r="S390" s="34"/>
      <c r="T390" s="37"/>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c r="BR390" s="34"/>
      <c r="BS390" s="34"/>
      <c r="BT390" s="34"/>
      <c r="BU390" s="34"/>
      <c r="BV390" s="34"/>
      <c r="BW390" s="34"/>
      <c r="BX390" s="34"/>
      <c r="BY390" s="34"/>
      <c r="BZ390" s="34"/>
      <c r="CA390" s="34"/>
      <c r="CB390" s="34"/>
      <c r="CC390" s="34"/>
      <c r="CD390" s="34"/>
      <c r="CE390" s="34"/>
      <c r="CF390" s="34"/>
      <c r="CG390" s="34"/>
      <c r="CH390" s="34"/>
      <c r="CI390" s="34"/>
      <c r="CJ390" s="34"/>
      <c r="CK390" s="34"/>
      <c r="CL390" s="34"/>
      <c r="CM390" s="34"/>
      <c r="CN390" s="34"/>
      <c r="CO390" s="34"/>
      <c r="CP390" s="34"/>
      <c r="CQ390" s="34"/>
      <c r="CR390" s="34"/>
      <c r="CS390" s="34"/>
      <c r="CT390" s="34"/>
      <c r="CU390" s="34"/>
      <c r="CV390" s="34"/>
      <c r="CW390" s="34"/>
      <c r="CX390" s="34"/>
      <c r="CY390" s="34"/>
      <c r="CZ390" s="34"/>
    </row>
    <row r="391" spans="1:104">
      <c r="A391" s="34"/>
      <c r="B391" s="34"/>
      <c r="C391" s="34"/>
      <c r="D391" s="34"/>
      <c r="E391" s="34"/>
      <c r="F391" s="34"/>
      <c r="G391" s="34"/>
      <c r="H391" s="34"/>
      <c r="I391" s="34"/>
      <c r="J391" s="34"/>
      <c r="K391" s="34"/>
      <c r="L391" s="34"/>
      <c r="M391" s="34"/>
      <c r="N391" s="34"/>
      <c r="O391" s="34"/>
      <c r="P391" s="34"/>
      <c r="Q391" s="57"/>
      <c r="R391" s="57"/>
      <c r="S391" s="34"/>
      <c r="T391" s="37"/>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c r="BF391" s="34"/>
      <c r="BR391" s="34"/>
      <c r="BS391" s="34"/>
      <c r="BT391" s="34"/>
      <c r="BU391" s="34"/>
      <c r="BV391" s="34"/>
      <c r="BW391" s="34"/>
      <c r="BX391" s="34"/>
      <c r="BY391" s="34"/>
      <c r="BZ391" s="34"/>
      <c r="CA391" s="34"/>
      <c r="CB391" s="34"/>
      <c r="CC391" s="34"/>
      <c r="CD391" s="34"/>
      <c r="CE391" s="34"/>
      <c r="CF391" s="34"/>
      <c r="CG391" s="34"/>
      <c r="CH391" s="34"/>
      <c r="CI391" s="34"/>
      <c r="CJ391" s="34"/>
      <c r="CK391" s="34"/>
      <c r="CL391" s="34"/>
      <c r="CM391" s="34"/>
      <c r="CN391" s="34"/>
      <c r="CO391" s="34"/>
      <c r="CP391" s="34"/>
      <c r="CQ391" s="34"/>
      <c r="CR391" s="34"/>
      <c r="CS391" s="34"/>
      <c r="CT391" s="34"/>
      <c r="CU391" s="34"/>
      <c r="CV391" s="34"/>
      <c r="CW391" s="34"/>
      <c r="CX391" s="34"/>
      <c r="CY391" s="34"/>
      <c r="CZ391" s="34"/>
    </row>
    <row r="392" spans="1:104">
      <c r="A392" s="34"/>
      <c r="B392" s="34"/>
      <c r="C392" s="34"/>
      <c r="D392" s="34"/>
      <c r="E392" s="34"/>
      <c r="F392" s="34"/>
      <c r="G392" s="34"/>
      <c r="H392" s="34"/>
      <c r="I392" s="34"/>
      <c r="J392" s="34"/>
      <c r="K392" s="34"/>
      <c r="L392" s="34"/>
      <c r="M392" s="34"/>
      <c r="N392" s="34"/>
      <c r="O392" s="34"/>
      <c r="P392" s="34"/>
      <c r="Q392" s="57"/>
      <c r="R392" s="57"/>
      <c r="S392" s="34"/>
      <c r="T392" s="37"/>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c r="BF392" s="34"/>
      <c r="BR392" s="34"/>
      <c r="BS392" s="34"/>
      <c r="BT392" s="34"/>
      <c r="BU392" s="34"/>
      <c r="BV392" s="34"/>
      <c r="BW392" s="34"/>
      <c r="BX392" s="34"/>
      <c r="BY392" s="34"/>
      <c r="BZ392" s="34"/>
      <c r="CA392" s="34"/>
      <c r="CB392" s="34"/>
      <c r="CC392" s="34"/>
      <c r="CD392" s="34"/>
      <c r="CE392" s="34"/>
      <c r="CF392" s="34"/>
      <c r="CG392" s="34"/>
      <c r="CH392" s="34"/>
      <c r="CI392" s="34"/>
      <c r="CJ392" s="34"/>
      <c r="CK392" s="34"/>
      <c r="CL392" s="34"/>
      <c r="CM392" s="34"/>
      <c r="CN392" s="34"/>
      <c r="CO392" s="34"/>
      <c r="CP392" s="34"/>
      <c r="CQ392" s="34"/>
      <c r="CR392" s="34"/>
      <c r="CS392" s="34"/>
      <c r="CT392" s="34"/>
      <c r="CU392" s="34"/>
      <c r="CV392" s="34"/>
      <c r="CW392" s="34"/>
      <c r="CX392" s="34"/>
      <c r="CY392" s="34"/>
      <c r="CZ392" s="34"/>
    </row>
    <row r="393" spans="1:104">
      <c r="A393" s="34"/>
      <c r="B393" s="34"/>
      <c r="C393" s="34"/>
      <c r="D393" s="34"/>
      <c r="E393" s="34"/>
      <c r="F393" s="34"/>
      <c r="G393" s="34"/>
      <c r="H393" s="34"/>
      <c r="I393" s="34"/>
      <c r="J393" s="34"/>
      <c r="K393" s="34"/>
      <c r="L393" s="34"/>
      <c r="M393" s="34"/>
      <c r="N393" s="34"/>
      <c r="O393" s="34"/>
      <c r="P393" s="34"/>
      <c r="Q393" s="57"/>
      <c r="R393" s="57"/>
      <c r="S393" s="34"/>
      <c r="T393" s="37"/>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c r="BR393" s="34"/>
      <c r="BS393" s="34"/>
      <c r="BT393" s="34"/>
      <c r="BU393" s="34"/>
      <c r="BV393" s="34"/>
      <c r="BW393" s="34"/>
      <c r="BX393" s="34"/>
      <c r="BY393" s="34"/>
      <c r="BZ393" s="34"/>
      <c r="CA393" s="34"/>
      <c r="CB393" s="34"/>
      <c r="CC393" s="34"/>
      <c r="CD393" s="34"/>
      <c r="CE393" s="34"/>
      <c r="CF393" s="34"/>
      <c r="CG393" s="34"/>
      <c r="CH393" s="34"/>
      <c r="CI393" s="34"/>
      <c r="CJ393" s="34"/>
      <c r="CK393" s="34"/>
      <c r="CL393" s="34"/>
      <c r="CM393" s="34"/>
      <c r="CN393" s="34"/>
      <c r="CO393" s="34"/>
      <c r="CP393" s="34"/>
      <c r="CQ393" s="34"/>
      <c r="CR393" s="34"/>
      <c r="CS393" s="34"/>
      <c r="CT393" s="34"/>
      <c r="CU393" s="34"/>
      <c r="CV393" s="34"/>
      <c r="CW393" s="34"/>
      <c r="CX393" s="34"/>
      <c r="CY393" s="34"/>
      <c r="CZ393" s="34"/>
    </row>
    <row r="394" spans="1:104">
      <c r="A394" s="34"/>
      <c r="B394" s="34"/>
      <c r="C394" s="34"/>
      <c r="D394" s="34"/>
      <c r="E394" s="34"/>
      <c r="F394" s="34"/>
      <c r="G394" s="34"/>
      <c r="H394" s="34"/>
      <c r="I394" s="34"/>
      <c r="J394" s="34"/>
      <c r="K394" s="34"/>
      <c r="L394" s="34"/>
      <c r="M394" s="34"/>
      <c r="N394" s="34"/>
      <c r="O394" s="34"/>
      <c r="P394" s="34"/>
      <c r="Q394" s="57"/>
      <c r="R394" s="57"/>
      <c r="S394" s="34"/>
      <c r="T394" s="37"/>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c r="BR394" s="34"/>
      <c r="BS394" s="34"/>
      <c r="BT394" s="34"/>
      <c r="BU394" s="34"/>
      <c r="BV394" s="34"/>
      <c r="BW394" s="34"/>
      <c r="BX394" s="34"/>
      <c r="BY394" s="34"/>
      <c r="BZ394" s="34"/>
      <c r="CA394" s="34"/>
      <c r="CB394" s="34"/>
      <c r="CC394" s="34"/>
      <c r="CD394" s="34"/>
      <c r="CE394" s="34"/>
      <c r="CF394" s="34"/>
      <c r="CG394" s="34"/>
      <c r="CH394" s="34"/>
      <c r="CI394" s="34"/>
      <c r="CJ394" s="34"/>
      <c r="CK394" s="34"/>
      <c r="CL394" s="34"/>
      <c r="CM394" s="34"/>
      <c r="CN394" s="34"/>
      <c r="CO394" s="34"/>
      <c r="CP394" s="34"/>
      <c r="CQ394" s="34"/>
      <c r="CR394" s="34"/>
      <c r="CS394" s="34"/>
      <c r="CT394" s="34"/>
      <c r="CU394" s="34"/>
      <c r="CV394" s="34"/>
      <c r="CW394" s="34"/>
      <c r="CX394" s="34"/>
      <c r="CY394" s="34"/>
      <c r="CZ394" s="34"/>
    </row>
    <row r="395" spans="1:104">
      <c r="A395" s="34"/>
      <c r="B395" s="34"/>
      <c r="C395" s="34"/>
      <c r="D395" s="34"/>
      <c r="E395" s="34"/>
      <c r="F395" s="34"/>
      <c r="G395" s="34"/>
      <c r="H395" s="34"/>
      <c r="I395" s="34"/>
      <c r="J395" s="34"/>
      <c r="K395" s="34"/>
      <c r="L395" s="34"/>
      <c r="M395" s="34"/>
      <c r="N395" s="34"/>
      <c r="O395" s="34"/>
      <c r="P395" s="34"/>
      <c r="Q395" s="57"/>
      <c r="R395" s="57"/>
      <c r="S395" s="34"/>
      <c r="T395" s="37"/>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c r="BB395" s="34"/>
      <c r="BC395" s="34"/>
      <c r="BD395" s="34"/>
      <c r="BE395" s="34"/>
      <c r="BF395" s="34"/>
      <c r="BR395" s="34"/>
      <c r="BS395" s="34"/>
      <c r="BT395" s="34"/>
      <c r="BU395" s="34"/>
      <c r="BV395" s="34"/>
      <c r="BW395" s="34"/>
      <c r="BX395" s="34"/>
      <c r="BY395" s="34"/>
      <c r="BZ395" s="34"/>
      <c r="CA395" s="34"/>
      <c r="CB395" s="34"/>
      <c r="CC395" s="34"/>
      <c r="CD395" s="34"/>
      <c r="CE395" s="34"/>
      <c r="CF395" s="34"/>
      <c r="CG395" s="34"/>
      <c r="CH395" s="34"/>
      <c r="CI395" s="34"/>
      <c r="CJ395" s="34"/>
      <c r="CK395" s="34"/>
      <c r="CL395" s="34"/>
      <c r="CM395" s="34"/>
      <c r="CN395" s="34"/>
      <c r="CO395" s="34"/>
      <c r="CP395" s="34"/>
      <c r="CQ395" s="34"/>
      <c r="CR395" s="34"/>
      <c r="CS395" s="34"/>
      <c r="CT395" s="34"/>
      <c r="CU395" s="34"/>
      <c r="CV395" s="34"/>
      <c r="CW395" s="34"/>
      <c r="CX395" s="34"/>
      <c r="CY395" s="34"/>
      <c r="CZ395" s="34"/>
    </row>
    <row r="396" spans="1:104">
      <c r="A396" s="34"/>
      <c r="B396" s="34"/>
      <c r="C396" s="34"/>
      <c r="D396" s="34"/>
      <c r="E396" s="34"/>
      <c r="F396" s="34"/>
      <c r="G396" s="34"/>
      <c r="H396" s="34"/>
      <c r="I396" s="34"/>
      <c r="J396" s="34"/>
      <c r="K396" s="34"/>
      <c r="L396" s="34"/>
      <c r="M396" s="34"/>
      <c r="N396" s="34"/>
      <c r="O396" s="34"/>
      <c r="P396" s="34"/>
      <c r="Q396" s="57"/>
      <c r="R396" s="57"/>
      <c r="S396" s="34"/>
      <c r="T396" s="37"/>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c r="BR396" s="34"/>
      <c r="BS396" s="34"/>
      <c r="BT396" s="34"/>
      <c r="BU396" s="34"/>
      <c r="BV396" s="34"/>
      <c r="BW396" s="34"/>
      <c r="BX396" s="34"/>
      <c r="BY396" s="34"/>
      <c r="BZ396" s="34"/>
      <c r="CA396" s="34"/>
      <c r="CB396" s="34"/>
      <c r="CC396" s="34"/>
      <c r="CD396" s="34"/>
      <c r="CE396" s="34"/>
      <c r="CF396" s="34"/>
      <c r="CG396" s="34"/>
      <c r="CH396" s="34"/>
      <c r="CI396" s="34"/>
      <c r="CJ396" s="34"/>
      <c r="CK396" s="34"/>
      <c r="CL396" s="34"/>
      <c r="CM396" s="34"/>
      <c r="CN396" s="34"/>
      <c r="CO396" s="34"/>
      <c r="CP396" s="34"/>
      <c r="CQ396" s="34"/>
      <c r="CR396" s="34"/>
      <c r="CS396" s="34"/>
      <c r="CT396" s="34"/>
      <c r="CU396" s="34"/>
      <c r="CV396" s="34"/>
      <c r="CW396" s="34"/>
      <c r="CX396" s="34"/>
      <c r="CY396" s="34"/>
      <c r="CZ396" s="34"/>
    </row>
    <row r="397" spans="1:104">
      <c r="A397" s="34"/>
      <c r="B397" s="34"/>
      <c r="C397" s="34"/>
      <c r="D397" s="34"/>
      <c r="E397" s="34"/>
      <c r="F397" s="34"/>
      <c r="G397" s="34"/>
      <c r="H397" s="34"/>
      <c r="I397" s="34"/>
      <c r="J397" s="34"/>
      <c r="K397" s="34"/>
      <c r="L397" s="34"/>
      <c r="M397" s="34"/>
      <c r="N397" s="34"/>
      <c r="O397" s="34"/>
      <c r="P397" s="34"/>
      <c r="Q397" s="57"/>
      <c r="R397" s="57"/>
      <c r="S397" s="34"/>
      <c r="T397" s="37"/>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c r="BR397" s="34"/>
      <c r="BS397" s="34"/>
      <c r="BT397" s="34"/>
      <c r="BU397" s="34"/>
      <c r="BV397" s="34"/>
      <c r="BW397" s="34"/>
      <c r="BX397" s="34"/>
      <c r="BY397" s="34"/>
      <c r="BZ397" s="34"/>
      <c r="CA397" s="34"/>
      <c r="CB397" s="34"/>
      <c r="CC397" s="34"/>
      <c r="CD397" s="34"/>
      <c r="CE397" s="34"/>
      <c r="CF397" s="34"/>
      <c r="CG397" s="34"/>
      <c r="CH397" s="34"/>
      <c r="CI397" s="34"/>
      <c r="CJ397" s="34"/>
      <c r="CK397" s="34"/>
      <c r="CL397" s="34"/>
      <c r="CM397" s="34"/>
      <c r="CN397" s="34"/>
      <c r="CO397" s="34"/>
      <c r="CP397" s="34"/>
      <c r="CQ397" s="34"/>
      <c r="CR397" s="34"/>
      <c r="CS397" s="34"/>
      <c r="CT397" s="34"/>
      <c r="CU397" s="34"/>
      <c r="CV397" s="34"/>
      <c r="CW397" s="34"/>
      <c r="CX397" s="34"/>
      <c r="CY397" s="34"/>
      <c r="CZ397" s="34"/>
    </row>
    <row r="398" spans="1:104">
      <c r="A398" s="34"/>
      <c r="B398" s="34"/>
      <c r="C398" s="34"/>
      <c r="D398" s="34"/>
      <c r="E398" s="34"/>
      <c r="F398" s="34"/>
      <c r="G398" s="34"/>
      <c r="H398" s="34"/>
      <c r="I398" s="34"/>
      <c r="J398" s="34"/>
      <c r="K398" s="34"/>
      <c r="L398" s="34"/>
      <c r="M398" s="34"/>
      <c r="N398" s="34"/>
      <c r="O398" s="34"/>
      <c r="P398" s="34"/>
      <c r="Q398" s="57"/>
      <c r="R398" s="57"/>
      <c r="S398" s="34"/>
      <c r="T398" s="37"/>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c r="BR398" s="34"/>
      <c r="BS398" s="34"/>
      <c r="BT398" s="34"/>
      <c r="BU398" s="34"/>
      <c r="BV398" s="34"/>
      <c r="BW398" s="34"/>
      <c r="BX398" s="34"/>
      <c r="BY398" s="34"/>
      <c r="BZ398" s="34"/>
      <c r="CA398" s="34"/>
      <c r="CB398" s="34"/>
      <c r="CC398" s="34"/>
      <c r="CD398" s="34"/>
      <c r="CE398" s="34"/>
      <c r="CF398" s="34"/>
      <c r="CG398" s="34"/>
      <c r="CH398" s="34"/>
      <c r="CI398" s="34"/>
      <c r="CJ398" s="34"/>
      <c r="CK398" s="34"/>
      <c r="CL398" s="34"/>
      <c r="CM398" s="34"/>
      <c r="CN398" s="34"/>
      <c r="CO398" s="34"/>
      <c r="CP398" s="34"/>
      <c r="CQ398" s="34"/>
      <c r="CR398" s="34"/>
      <c r="CS398" s="34"/>
      <c r="CT398" s="34"/>
      <c r="CU398" s="34"/>
      <c r="CV398" s="34"/>
      <c r="CW398" s="34"/>
      <c r="CX398" s="34"/>
      <c r="CY398" s="34"/>
      <c r="CZ398" s="34"/>
    </row>
    <row r="399" spans="1:104">
      <c r="A399" s="34"/>
      <c r="B399" s="34"/>
      <c r="C399" s="34"/>
      <c r="D399" s="34"/>
      <c r="E399" s="34"/>
      <c r="F399" s="34"/>
      <c r="G399" s="34"/>
      <c r="H399" s="34"/>
      <c r="I399" s="34"/>
      <c r="J399" s="34"/>
      <c r="K399" s="34"/>
      <c r="L399" s="34"/>
      <c r="M399" s="34"/>
      <c r="N399" s="34"/>
      <c r="O399" s="34"/>
      <c r="P399" s="34"/>
      <c r="Q399" s="57"/>
      <c r="R399" s="57"/>
      <c r="S399" s="34"/>
      <c r="T399" s="37"/>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c r="BB399" s="34"/>
      <c r="BC399" s="34"/>
      <c r="BD399" s="34"/>
      <c r="BE399" s="34"/>
      <c r="BF399" s="34"/>
      <c r="BR399" s="34"/>
      <c r="BS399" s="34"/>
      <c r="BT399" s="34"/>
      <c r="BU399" s="34"/>
      <c r="BV399" s="34"/>
      <c r="BW399" s="34"/>
      <c r="BX399" s="34"/>
      <c r="BY399" s="34"/>
      <c r="BZ399" s="34"/>
      <c r="CA399" s="34"/>
      <c r="CB399" s="34"/>
      <c r="CC399" s="34"/>
      <c r="CD399" s="34"/>
      <c r="CE399" s="34"/>
      <c r="CF399" s="34"/>
      <c r="CG399" s="34"/>
      <c r="CH399" s="34"/>
      <c r="CI399" s="34"/>
      <c r="CJ399" s="34"/>
      <c r="CK399" s="34"/>
      <c r="CL399" s="34"/>
      <c r="CM399" s="34"/>
      <c r="CN399" s="34"/>
      <c r="CO399" s="34"/>
      <c r="CP399" s="34"/>
      <c r="CQ399" s="34"/>
      <c r="CR399" s="34"/>
      <c r="CS399" s="34"/>
      <c r="CT399" s="34"/>
      <c r="CU399" s="34"/>
      <c r="CV399" s="34"/>
      <c r="CW399" s="34"/>
      <c r="CX399" s="34"/>
      <c r="CY399" s="34"/>
      <c r="CZ399" s="34"/>
    </row>
    <row r="400" spans="1:104">
      <c r="A400" s="34"/>
      <c r="B400" s="34"/>
      <c r="C400" s="34"/>
      <c r="D400" s="34"/>
      <c r="E400" s="34"/>
      <c r="F400" s="34"/>
      <c r="G400" s="34"/>
      <c r="H400" s="34"/>
      <c r="I400" s="34"/>
      <c r="J400" s="34"/>
      <c r="K400" s="34"/>
      <c r="L400" s="34"/>
      <c r="M400" s="34"/>
      <c r="N400" s="34"/>
      <c r="O400" s="34"/>
      <c r="P400" s="34"/>
      <c r="Q400" s="57"/>
      <c r="R400" s="57"/>
      <c r="S400" s="34"/>
      <c r="T400" s="37"/>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c r="BB400" s="34"/>
      <c r="BC400" s="34"/>
      <c r="BD400" s="34"/>
      <c r="BE400" s="34"/>
      <c r="BF400" s="34"/>
      <c r="BR400" s="34"/>
      <c r="BS400" s="34"/>
      <c r="BT400" s="34"/>
      <c r="BU400" s="34"/>
      <c r="BV400" s="34"/>
      <c r="BW400" s="34"/>
      <c r="BX400" s="34"/>
      <c r="BY400" s="34"/>
      <c r="BZ400" s="34"/>
      <c r="CA400" s="34"/>
      <c r="CB400" s="34"/>
      <c r="CC400" s="34"/>
      <c r="CD400" s="34"/>
      <c r="CE400" s="34"/>
      <c r="CF400" s="34"/>
      <c r="CG400" s="34"/>
      <c r="CH400" s="34"/>
      <c r="CI400" s="34"/>
      <c r="CJ400" s="34"/>
      <c r="CK400" s="34"/>
      <c r="CL400" s="34"/>
      <c r="CM400" s="34"/>
      <c r="CN400" s="34"/>
      <c r="CO400" s="34"/>
      <c r="CP400" s="34"/>
      <c r="CQ400" s="34"/>
      <c r="CR400" s="34"/>
      <c r="CS400" s="34"/>
      <c r="CT400" s="34"/>
      <c r="CU400" s="34"/>
      <c r="CV400" s="34"/>
      <c r="CW400" s="34"/>
      <c r="CX400" s="34"/>
      <c r="CY400" s="34"/>
      <c r="CZ400" s="34"/>
    </row>
    <row r="401" spans="1:104">
      <c r="A401" s="34"/>
      <c r="B401" s="34"/>
      <c r="C401" s="34"/>
      <c r="D401" s="34"/>
      <c r="E401" s="34"/>
      <c r="F401" s="34"/>
      <c r="G401" s="34"/>
      <c r="H401" s="34"/>
      <c r="I401" s="34"/>
      <c r="J401" s="34"/>
      <c r="K401" s="34"/>
      <c r="L401" s="34"/>
      <c r="M401" s="34"/>
      <c r="N401" s="34"/>
      <c r="O401" s="34"/>
      <c r="P401" s="34"/>
      <c r="Q401" s="57"/>
      <c r="R401" s="57"/>
      <c r="S401" s="34"/>
      <c r="T401" s="37"/>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A401" s="34"/>
      <c r="BB401" s="34"/>
      <c r="BC401" s="34"/>
      <c r="BD401" s="34"/>
      <c r="BE401" s="34"/>
      <c r="BF401" s="34"/>
      <c r="BR401" s="34"/>
      <c r="BS401" s="34"/>
      <c r="BT401" s="34"/>
      <c r="BU401" s="34"/>
      <c r="BV401" s="34"/>
      <c r="BW401" s="34"/>
      <c r="BX401" s="34"/>
      <c r="BY401" s="34"/>
      <c r="BZ401" s="34"/>
      <c r="CA401" s="34"/>
      <c r="CB401" s="34"/>
      <c r="CC401" s="34"/>
      <c r="CD401" s="34"/>
      <c r="CE401" s="34"/>
      <c r="CF401" s="34"/>
      <c r="CG401" s="34"/>
      <c r="CH401" s="34"/>
      <c r="CI401" s="34"/>
      <c r="CJ401" s="34"/>
      <c r="CK401" s="34"/>
      <c r="CL401" s="34"/>
      <c r="CM401" s="34"/>
      <c r="CN401" s="34"/>
      <c r="CO401" s="34"/>
      <c r="CP401" s="34"/>
      <c r="CQ401" s="34"/>
      <c r="CR401" s="34"/>
      <c r="CS401" s="34"/>
      <c r="CT401" s="34"/>
      <c r="CU401" s="34"/>
      <c r="CV401" s="34"/>
      <c r="CW401" s="34"/>
      <c r="CX401" s="34"/>
      <c r="CY401" s="34"/>
      <c r="CZ401" s="34"/>
    </row>
    <row r="402" spans="1:104">
      <c r="A402" s="34"/>
      <c r="B402" s="34"/>
      <c r="C402" s="34"/>
      <c r="D402" s="34"/>
      <c r="E402" s="34"/>
      <c r="F402" s="34"/>
      <c r="G402" s="34"/>
      <c r="H402" s="34"/>
      <c r="I402" s="34"/>
      <c r="J402" s="34"/>
      <c r="K402" s="34"/>
      <c r="L402" s="34"/>
      <c r="M402" s="34"/>
      <c r="N402" s="34"/>
      <c r="O402" s="34"/>
      <c r="P402" s="34"/>
      <c r="Q402" s="57"/>
      <c r="R402" s="57"/>
      <c r="S402" s="34"/>
      <c r="T402" s="37"/>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A402" s="34"/>
      <c r="BB402" s="34"/>
      <c r="BC402" s="34"/>
      <c r="BD402" s="34"/>
      <c r="BE402" s="34"/>
      <c r="BF402" s="34"/>
      <c r="BR402" s="34"/>
      <c r="BS402" s="34"/>
      <c r="BT402" s="34"/>
      <c r="BU402" s="34"/>
      <c r="BV402" s="34"/>
      <c r="BW402" s="34"/>
      <c r="BX402" s="34"/>
      <c r="BY402" s="34"/>
      <c r="BZ402" s="34"/>
      <c r="CA402" s="34"/>
      <c r="CB402" s="34"/>
      <c r="CC402" s="34"/>
      <c r="CD402" s="34"/>
      <c r="CE402" s="34"/>
      <c r="CF402" s="34"/>
      <c r="CG402" s="34"/>
      <c r="CH402" s="34"/>
      <c r="CI402" s="34"/>
      <c r="CJ402" s="34"/>
      <c r="CK402" s="34"/>
      <c r="CL402" s="34"/>
      <c r="CM402" s="34"/>
      <c r="CN402" s="34"/>
      <c r="CO402" s="34"/>
      <c r="CP402" s="34"/>
      <c r="CQ402" s="34"/>
      <c r="CR402" s="34"/>
      <c r="CS402" s="34"/>
      <c r="CT402" s="34"/>
      <c r="CU402" s="34"/>
      <c r="CV402" s="34"/>
      <c r="CW402" s="34"/>
      <c r="CX402" s="34"/>
      <c r="CY402" s="34"/>
      <c r="CZ402" s="34"/>
    </row>
    <row r="403" spans="1:104">
      <c r="A403" s="34"/>
      <c r="B403" s="34"/>
      <c r="C403" s="34"/>
      <c r="D403" s="34"/>
      <c r="E403" s="34"/>
      <c r="F403" s="34"/>
      <c r="G403" s="34"/>
      <c r="H403" s="34"/>
      <c r="I403" s="34"/>
      <c r="J403" s="34"/>
      <c r="K403" s="34"/>
      <c r="L403" s="34"/>
      <c r="M403" s="34"/>
      <c r="N403" s="34"/>
      <c r="O403" s="34"/>
      <c r="P403" s="34"/>
      <c r="Q403" s="57"/>
      <c r="R403" s="57"/>
      <c r="S403" s="34"/>
      <c r="T403" s="37"/>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c r="BR403" s="34"/>
      <c r="BS403" s="34"/>
      <c r="BT403" s="34"/>
      <c r="BU403" s="34"/>
      <c r="BV403" s="34"/>
      <c r="BW403" s="34"/>
      <c r="BX403" s="34"/>
      <c r="BY403" s="34"/>
      <c r="BZ403" s="34"/>
      <c r="CA403" s="34"/>
      <c r="CB403" s="34"/>
      <c r="CC403" s="34"/>
      <c r="CD403" s="34"/>
      <c r="CE403" s="34"/>
      <c r="CF403" s="34"/>
      <c r="CG403" s="34"/>
      <c r="CH403" s="34"/>
      <c r="CI403" s="34"/>
      <c r="CJ403" s="34"/>
      <c r="CK403" s="34"/>
      <c r="CL403" s="34"/>
      <c r="CM403" s="34"/>
      <c r="CN403" s="34"/>
      <c r="CO403" s="34"/>
      <c r="CP403" s="34"/>
      <c r="CQ403" s="34"/>
      <c r="CR403" s="34"/>
      <c r="CS403" s="34"/>
      <c r="CT403" s="34"/>
      <c r="CU403" s="34"/>
      <c r="CV403" s="34"/>
      <c r="CW403" s="34"/>
      <c r="CX403" s="34"/>
      <c r="CY403" s="34"/>
      <c r="CZ403" s="34"/>
    </row>
    <row r="404" spans="1:104">
      <c r="A404" s="34"/>
      <c r="B404" s="34"/>
      <c r="C404" s="34"/>
      <c r="D404" s="34"/>
      <c r="E404" s="34"/>
      <c r="F404" s="34"/>
      <c r="G404" s="34"/>
      <c r="H404" s="34"/>
      <c r="I404" s="34"/>
      <c r="J404" s="34"/>
      <c r="K404" s="34"/>
      <c r="L404" s="34"/>
      <c r="M404" s="34"/>
      <c r="N404" s="34"/>
      <c r="O404" s="34"/>
      <c r="P404" s="34"/>
      <c r="Q404" s="57"/>
      <c r="R404" s="57"/>
      <c r="S404" s="34"/>
      <c r="T404" s="37"/>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4"/>
      <c r="BB404" s="34"/>
      <c r="BC404" s="34"/>
      <c r="BD404" s="34"/>
      <c r="BE404" s="34"/>
      <c r="BF404" s="34"/>
      <c r="BR404" s="34"/>
      <c r="BS404" s="34"/>
      <c r="BT404" s="34"/>
      <c r="BU404" s="34"/>
      <c r="BV404" s="34"/>
      <c r="BW404" s="34"/>
      <c r="BX404" s="34"/>
      <c r="BY404" s="34"/>
      <c r="BZ404" s="34"/>
      <c r="CA404" s="34"/>
      <c r="CB404" s="34"/>
      <c r="CC404" s="34"/>
      <c r="CD404" s="34"/>
      <c r="CE404" s="34"/>
      <c r="CF404" s="34"/>
      <c r="CG404" s="34"/>
      <c r="CH404" s="34"/>
      <c r="CI404" s="34"/>
      <c r="CJ404" s="34"/>
      <c r="CK404" s="34"/>
      <c r="CL404" s="34"/>
      <c r="CM404" s="34"/>
      <c r="CN404" s="34"/>
      <c r="CO404" s="34"/>
      <c r="CP404" s="34"/>
      <c r="CQ404" s="34"/>
      <c r="CR404" s="34"/>
      <c r="CS404" s="34"/>
      <c r="CT404" s="34"/>
      <c r="CU404" s="34"/>
      <c r="CV404" s="34"/>
      <c r="CW404" s="34"/>
      <c r="CX404" s="34"/>
      <c r="CY404" s="34"/>
      <c r="CZ404" s="34"/>
    </row>
    <row r="405" spans="1:104">
      <c r="A405" s="34"/>
      <c r="B405" s="34"/>
      <c r="C405" s="34"/>
      <c r="D405" s="34"/>
      <c r="E405" s="34"/>
      <c r="F405" s="34"/>
      <c r="G405" s="34"/>
      <c r="H405" s="34"/>
      <c r="I405" s="34"/>
      <c r="J405" s="34"/>
      <c r="K405" s="34"/>
      <c r="L405" s="34"/>
      <c r="M405" s="34"/>
      <c r="N405" s="34"/>
      <c r="O405" s="34"/>
      <c r="P405" s="34"/>
      <c r="Q405" s="57"/>
      <c r="R405" s="57"/>
      <c r="S405" s="34"/>
      <c r="T405" s="37"/>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4"/>
      <c r="BB405" s="34"/>
      <c r="BC405" s="34"/>
      <c r="BD405" s="34"/>
      <c r="BE405" s="34"/>
      <c r="BF405" s="34"/>
      <c r="BR405" s="34"/>
      <c r="BS405" s="34"/>
      <c r="BT405" s="34"/>
      <c r="BU405" s="34"/>
      <c r="BV405" s="34"/>
      <c r="BW405" s="34"/>
      <c r="BX405" s="34"/>
      <c r="BY405" s="34"/>
      <c r="BZ405" s="34"/>
      <c r="CA405" s="34"/>
      <c r="CB405" s="34"/>
      <c r="CC405" s="34"/>
      <c r="CD405" s="34"/>
      <c r="CE405" s="34"/>
      <c r="CF405" s="34"/>
      <c r="CG405" s="34"/>
      <c r="CH405" s="34"/>
      <c r="CI405" s="34"/>
      <c r="CJ405" s="34"/>
      <c r="CK405" s="34"/>
      <c r="CL405" s="34"/>
      <c r="CM405" s="34"/>
      <c r="CN405" s="34"/>
      <c r="CO405" s="34"/>
      <c r="CP405" s="34"/>
      <c r="CQ405" s="34"/>
      <c r="CR405" s="34"/>
      <c r="CS405" s="34"/>
      <c r="CT405" s="34"/>
      <c r="CU405" s="34"/>
      <c r="CV405" s="34"/>
      <c r="CW405" s="34"/>
      <c r="CX405" s="34"/>
      <c r="CY405" s="34"/>
      <c r="CZ405" s="34"/>
    </row>
    <row r="406" spans="1:104">
      <c r="A406" s="34"/>
      <c r="B406" s="34"/>
      <c r="C406" s="34"/>
      <c r="D406" s="34"/>
      <c r="E406" s="34"/>
      <c r="F406" s="34"/>
      <c r="G406" s="34"/>
      <c r="H406" s="34"/>
      <c r="I406" s="34"/>
      <c r="J406" s="34"/>
      <c r="K406" s="34"/>
      <c r="L406" s="34"/>
      <c r="M406" s="34"/>
      <c r="N406" s="34"/>
      <c r="O406" s="34"/>
      <c r="P406" s="34"/>
      <c r="Q406" s="57"/>
      <c r="R406" s="57"/>
      <c r="S406" s="34"/>
      <c r="T406" s="37"/>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c r="BR406" s="34"/>
      <c r="BS406" s="34"/>
      <c r="BT406" s="34"/>
      <c r="BU406" s="34"/>
      <c r="BV406" s="34"/>
      <c r="BW406" s="34"/>
      <c r="BX406" s="34"/>
      <c r="BY406" s="34"/>
      <c r="BZ406" s="34"/>
      <c r="CA406" s="34"/>
      <c r="CB406" s="34"/>
      <c r="CC406" s="34"/>
      <c r="CD406" s="34"/>
      <c r="CE406" s="34"/>
      <c r="CF406" s="34"/>
      <c r="CG406" s="34"/>
      <c r="CH406" s="34"/>
      <c r="CI406" s="34"/>
      <c r="CJ406" s="34"/>
      <c r="CK406" s="34"/>
      <c r="CL406" s="34"/>
      <c r="CM406" s="34"/>
      <c r="CN406" s="34"/>
      <c r="CO406" s="34"/>
      <c r="CP406" s="34"/>
      <c r="CQ406" s="34"/>
      <c r="CR406" s="34"/>
      <c r="CS406" s="34"/>
      <c r="CT406" s="34"/>
      <c r="CU406" s="34"/>
      <c r="CV406" s="34"/>
      <c r="CW406" s="34"/>
      <c r="CX406" s="34"/>
      <c r="CY406" s="34"/>
      <c r="CZ406" s="34"/>
    </row>
    <row r="407" spans="1:104">
      <c r="A407" s="34"/>
      <c r="B407" s="34"/>
      <c r="C407" s="34"/>
      <c r="D407" s="34"/>
      <c r="E407" s="34"/>
      <c r="F407" s="34"/>
      <c r="G407" s="34"/>
      <c r="H407" s="34"/>
      <c r="I407" s="34"/>
      <c r="J407" s="34"/>
      <c r="K407" s="34"/>
      <c r="L407" s="34"/>
      <c r="M407" s="34"/>
      <c r="N407" s="34"/>
      <c r="O407" s="34"/>
      <c r="P407" s="34"/>
      <c r="Q407" s="57"/>
      <c r="R407" s="57"/>
      <c r="S407" s="34"/>
      <c r="T407" s="37"/>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c r="BR407" s="34"/>
      <c r="BS407" s="34"/>
      <c r="BT407" s="34"/>
      <c r="BU407" s="34"/>
      <c r="BV407" s="34"/>
      <c r="BW407" s="34"/>
      <c r="BX407" s="34"/>
      <c r="BY407" s="34"/>
      <c r="BZ407" s="34"/>
      <c r="CA407" s="34"/>
      <c r="CB407" s="34"/>
      <c r="CC407" s="34"/>
      <c r="CD407" s="34"/>
      <c r="CE407" s="34"/>
      <c r="CF407" s="34"/>
      <c r="CG407" s="34"/>
      <c r="CH407" s="34"/>
      <c r="CI407" s="34"/>
      <c r="CJ407" s="34"/>
      <c r="CK407" s="34"/>
      <c r="CL407" s="34"/>
      <c r="CM407" s="34"/>
      <c r="CN407" s="34"/>
      <c r="CO407" s="34"/>
      <c r="CP407" s="34"/>
      <c r="CQ407" s="34"/>
      <c r="CR407" s="34"/>
      <c r="CS407" s="34"/>
      <c r="CT407" s="34"/>
      <c r="CU407" s="34"/>
      <c r="CV407" s="34"/>
      <c r="CW407" s="34"/>
      <c r="CX407" s="34"/>
      <c r="CY407" s="34"/>
      <c r="CZ407" s="34"/>
    </row>
    <row r="408" spans="1:104">
      <c r="A408" s="34"/>
      <c r="B408" s="34"/>
      <c r="C408" s="34"/>
      <c r="D408" s="34"/>
      <c r="E408" s="34"/>
      <c r="F408" s="34"/>
      <c r="G408" s="34"/>
      <c r="H408" s="34"/>
      <c r="I408" s="34"/>
      <c r="J408" s="34"/>
      <c r="K408" s="34"/>
      <c r="L408" s="34"/>
      <c r="M408" s="34"/>
      <c r="N408" s="34"/>
      <c r="O408" s="34"/>
      <c r="P408" s="34"/>
      <c r="Q408" s="57"/>
      <c r="R408" s="57"/>
      <c r="S408" s="34"/>
      <c r="T408" s="37"/>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c r="BR408" s="34"/>
      <c r="BS408" s="34"/>
      <c r="BT408" s="34"/>
      <c r="BU408" s="34"/>
      <c r="BV408" s="34"/>
      <c r="BW408" s="34"/>
      <c r="BX408" s="34"/>
      <c r="BY408" s="34"/>
      <c r="BZ408" s="34"/>
      <c r="CA408" s="34"/>
      <c r="CB408" s="34"/>
      <c r="CC408" s="34"/>
      <c r="CD408" s="34"/>
      <c r="CE408" s="34"/>
      <c r="CF408" s="34"/>
      <c r="CG408" s="34"/>
      <c r="CH408" s="34"/>
      <c r="CI408" s="34"/>
      <c r="CJ408" s="34"/>
      <c r="CK408" s="34"/>
      <c r="CL408" s="34"/>
      <c r="CM408" s="34"/>
      <c r="CN408" s="34"/>
      <c r="CO408" s="34"/>
      <c r="CP408" s="34"/>
      <c r="CQ408" s="34"/>
      <c r="CR408" s="34"/>
      <c r="CS408" s="34"/>
      <c r="CT408" s="34"/>
      <c r="CU408" s="34"/>
      <c r="CV408" s="34"/>
      <c r="CW408" s="34"/>
      <c r="CX408" s="34"/>
      <c r="CY408" s="34"/>
      <c r="CZ408" s="34"/>
    </row>
    <row r="409" spans="1:104">
      <c r="A409" s="34"/>
      <c r="B409" s="34"/>
      <c r="C409" s="34"/>
      <c r="D409" s="34"/>
      <c r="E409" s="34"/>
      <c r="F409" s="34"/>
      <c r="G409" s="34"/>
      <c r="H409" s="34"/>
      <c r="I409" s="34"/>
      <c r="J409" s="34"/>
      <c r="K409" s="34"/>
      <c r="L409" s="34"/>
      <c r="M409" s="34"/>
      <c r="N409" s="34"/>
      <c r="O409" s="34"/>
      <c r="P409" s="34"/>
      <c r="Q409" s="57"/>
      <c r="R409" s="57"/>
      <c r="S409" s="34"/>
      <c r="T409" s="37"/>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c r="BR409" s="34"/>
      <c r="BS409" s="34"/>
      <c r="BT409" s="34"/>
      <c r="BU409" s="34"/>
      <c r="BV409" s="34"/>
      <c r="BW409" s="34"/>
      <c r="BX409" s="34"/>
      <c r="BY409" s="34"/>
      <c r="BZ409" s="34"/>
      <c r="CA409" s="34"/>
      <c r="CB409" s="34"/>
      <c r="CC409" s="34"/>
      <c r="CD409" s="34"/>
      <c r="CE409" s="34"/>
      <c r="CF409" s="34"/>
      <c r="CG409" s="34"/>
      <c r="CH409" s="34"/>
      <c r="CI409" s="34"/>
      <c r="CJ409" s="34"/>
      <c r="CK409" s="34"/>
      <c r="CL409" s="34"/>
      <c r="CM409" s="34"/>
      <c r="CN409" s="34"/>
      <c r="CO409" s="34"/>
      <c r="CP409" s="34"/>
      <c r="CQ409" s="34"/>
      <c r="CR409" s="34"/>
      <c r="CS409" s="34"/>
      <c r="CT409" s="34"/>
      <c r="CU409" s="34"/>
      <c r="CV409" s="34"/>
      <c r="CW409" s="34"/>
      <c r="CX409" s="34"/>
      <c r="CY409" s="34"/>
      <c r="CZ409" s="34"/>
    </row>
    <row r="410" spans="1:104">
      <c r="A410" s="34"/>
      <c r="B410" s="34"/>
      <c r="C410" s="34"/>
      <c r="D410" s="34"/>
      <c r="E410" s="34"/>
      <c r="F410" s="34"/>
      <c r="G410" s="34"/>
      <c r="H410" s="34"/>
      <c r="I410" s="34"/>
      <c r="J410" s="34"/>
      <c r="K410" s="34"/>
      <c r="L410" s="34"/>
      <c r="M410" s="34"/>
      <c r="N410" s="34"/>
      <c r="O410" s="34"/>
      <c r="P410" s="34"/>
      <c r="Q410" s="57"/>
      <c r="R410" s="57"/>
      <c r="S410" s="34"/>
      <c r="T410" s="37"/>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A410" s="34"/>
      <c r="BB410" s="34"/>
      <c r="BC410" s="34"/>
      <c r="BD410" s="34"/>
      <c r="BE410" s="34"/>
      <c r="BF410" s="34"/>
      <c r="BR410" s="34"/>
      <c r="BS410" s="34"/>
      <c r="BT410" s="34"/>
      <c r="BU410" s="34"/>
      <c r="BV410" s="34"/>
      <c r="BW410" s="34"/>
      <c r="BX410" s="34"/>
      <c r="BY410" s="34"/>
      <c r="BZ410" s="34"/>
      <c r="CA410" s="34"/>
      <c r="CB410" s="34"/>
      <c r="CC410" s="34"/>
      <c r="CD410" s="34"/>
      <c r="CE410" s="34"/>
      <c r="CF410" s="34"/>
      <c r="CG410" s="34"/>
      <c r="CH410" s="34"/>
      <c r="CI410" s="34"/>
      <c r="CJ410" s="34"/>
      <c r="CK410" s="34"/>
      <c r="CL410" s="34"/>
      <c r="CM410" s="34"/>
      <c r="CN410" s="34"/>
      <c r="CO410" s="34"/>
      <c r="CP410" s="34"/>
      <c r="CQ410" s="34"/>
      <c r="CR410" s="34"/>
      <c r="CS410" s="34"/>
      <c r="CT410" s="34"/>
      <c r="CU410" s="34"/>
      <c r="CV410" s="34"/>
      <c r="CW410" s="34"/>
      <c r="CX410" s="34"/>
      <c r="CY410" s="34"/>
      <c r="CZ410" s="34"/>
    </row>
    <row r="411" spans="1:104">
      <c r="A411" s="34"/>
      <c r="B411" s="34"/>
      <c r="C411" s="34"/>
      <c r="D411" s="34"/>
      <c r="E411" s="34"/>
      <c r="F411" s="34"/>
      <c r="G411" s="34"/>
      <c r="H411" s="34"/>
      <c r="I411" s="34"/>
      <c r="J411" s="34"/>
      <c r="K411" s="34"/>
      <c r="L411" s="34"/>
      <c r="M411" s="34"/>
      <c r="N411" s="34"/>
      <c r="O411" s="34"/>
      <c r="P411" s="34"/>
      <c r="Q411" s="57"/>
      <c r="R411" s="57"/>
      <c r="S411" s="34"/>
      <c r="T411" s="37"/>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c r="BR411" s="34"/>
      <c r="BS411" s="34"/>
      <c r="BT411" s="34"/>
      <c r="BU411" s="34"/>
      <c r="BV411" s="34"/>
      <c r="BW411" s="34"/>
      <c r="BX411" s="34"/>
      <c r="BY411" s="34"/>
      <c r="BZ411" s="34"/>
      <c r="CA411" s="34"/>
      <c r="CB411" s="34"/>
      <c r="CC411" s="34"/>
      <c r="CD411" s="34"/>
      <c r="CE411" s="34"/>
      <c r="CF411" s="34"/>
      <c r="CG411" s="34"/>
      <c r="CH411" s="34"/>
      <c r="CI411" s="34"/>
      <c r="CJ411" s="34"/>
      <c r="CK411" s="34"/>
      <c r="CL411" s="34"/>
      <c r="CM411" s="34"/>
      <c r="CN411" s="34"/>
      <c r="CO411" s="34"/>
      <c r="CP411" s="34"/>
      <c r="CQ411" s="34"/>
      <c r="CR411" s="34"/>
      <c r="CS411" s="34"/>
      <c r="CT411" s="34"/>
      <c r="CU411" s="34"/>
      <c r="CV411" s="34"/>
      <c r="CW411" s="34"/>
      <c r="CX411" s="34"/>
      <c r="CY411" s="34"/>
      <c r="CZ411" s="34"/>
    </row>
    <row r="412" spans="1:104">
      <c r="A412" s="34"/>
      <c r="B412" s="34"/>
      <c r="C412" s="34"/>
      <c r="D412" s="34"/>
      <c r="E412" s="34"/>
      <c r="F412" s="34"/>
      <c r="G412" s="34"/>
      <c r="H412" s="34"/>
      <c r="I412" s="34"/>
      <c r="J412" s="34"/>
      <c r="K412" s="34"/>
      <c r="L412" s="34"/>
      <c r="M412" s="34"/>
      <c r="N412" s="34"/>
      <c r="O412" s="34"/>
      <c r="P412" s="34"/>
      <c r="Q412" s="57"/>
      <c r="R412" s="57"/>
      <c r="S412" s="34"/>
      <c r="T412" s="37"/>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c r="BR412" s="34"/>
      <c r="BS412" s="34"/>
      <c r="BT412" s="34"/>
      <c r="BU412" s="34"/>
      <c r="BV412" s="34"/>
      <c r="BW412" s="34"/>
      <c r="BX412" s="34"/>
      <c r="BY412" s="34"/>
      <c r="BZ412" s="34"/>
      <c r="CA412" s="34"/>
      <c r="CB412" s="34"/>
      <c r="CC412" s="34"/>
      <c r="CD412" s="34"/>
      <c r="CE412" s="34"/>
      <c r="CF412" s="34"/>
      <c r="CG412" s="34"/>
      <c r="CH412" s="34"/>
      <c r="CI412" s="34"/>
      <c r="CJ412" s="34"/>
      <c r="CK412" s="34"/>
      <c r="CL412" s="34"/>
      <c r="CM412" s="34"/>
      <c r="CN412" s="34"/>
      <c r="CO412" s="34"/>
      <c r="CP412" s="34"/>
      <c r="CQ412" s="34"/>
      <c r="CR412" s="34"/>
      <c r="CS412" s="34"/>
      <c r="CT412" s="34"/>
      <c r="CU412" s="34"/>
      <c r="CV412" s="34"/>
      <c r="CW412" s="34"/>
      <c r="CX412" s="34"/>
      <c r="CY412" s="34"/>
      <c r="CZ412" s="34"/>
    </row>
    <row r="413" spans="1:104">
      <c r="A413" s="34"/>
      <c r="B413" s="34"/>
      <c r="C413" s="34"/>
      <c r="D413" s="34"/>
      <c r="E413" s="34"/>
      <c r="F413" s="34"/>
      <c r="G413" s="34"/>
      <c r="H413" s="34"/>
      <c r="I413" s="34"/>
      <c r="J413" s="34"/>
      <c r="K413" s="34"/>
      <c r="L413" s="34"/>
      <c r="M413" s="34"/>
      <c r="N413" s="34"/>
      <c r="O413" s="34"/>
      <c r="P413" s="34"/>
      <c r="Q413" s="57"/>
      <c r="R413" s="57"/>
      <c r="S413" s="34"/>
      <c r="T413" s="37"/>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A413" s="34"/>
      <c r="BB413" s="34"/>
      <c r="BC413" s="34"/>
      <c r="BD413" s="34"/>
      <c r="BE413" s="34"/>
      <c r="BF413" s="34"/>
      <c r="BR413" s="34"/>
      <c r="BS413" s="34"/>
      <c r="BT413" s="34"/>
      <c r="BU413" s="34"/>
      <c r="BV413" s="34"/>
      <c r="BW413" s="34"/>
      <c r="BX413" s="34"/>
      <c r="BY413" s="34"/>
      <c r="BZ413" s="34"/>
      <c r="CA413" s="34"/>
      <c r="CB413" s="34"/>
      <c r="CC413" s="34"/>
      <c r="CD413" s="34"/>
      <c r="CE413" s="34"/>
      <c r="CF413" s="34"/>
      <c r="CG413" s="34"/>
      <c r="CH413" s="34"/>
      <c r="CI413" s="34"/>
      <c r="CJ413" s="34"/>
      <c r="CK413" s="34"/>
      <c r="CL413" s="34"/>
      <c r="CM413" s="34"/>
      <c r="CN413" s="34"/>
      <c r="CO413" s="34"/>
      <c r="CP413" s="34"/>
      <c r="CQ413" s="34"/>
      <c r="CR413" s="34"/>
      <c r="CS413" s="34"/>
      <c r="CT413" s="34"/>
      <c r="CU413" s="34"/>
      <c r="CV413" s="34"/>
      <c r="CW413" s="34"/>
      <c r="CX413" s="34"/>
      <c r="CY413" s="34"/>
      <c r="CZ413" s="34"/>
    </row>
    <row r="414" spans="1:104">
      <c r="A414" s="34"/>
      <c r="B414" s="34"/>
      <c r="C414" s="34"/>
      <c r="D414" s="34"/>
      <c r="E414" s="34"/>
      <c r="F414" s="34"/>
      <c r="G414" s="34"/>
      <c r="H414" s="34"/>
      <c r="I414" s="34"/>
      <c r="J414" s="34"/>
      <c r="K414" s="34"/>
      <c r="L414" s="34"/>
      <c r="M414" s="34"/>
      <c r="N414" s="34"/>
      <c r="O414" s="34"/>
      <c r="P414" s="34"/>
      <c r="Q414" s="57"/>
      <c r="R414" s="57"/>
      <c r="S414" s="34"/>
      <c r="T414" s="37"/>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A414" s="34"/>
      <c r="BB414" s="34"/>
      <c r="BC414" s="34"/>
      <c r="BD414" s="34"/>
      <c r="BE414" s="34"/>
      <c r="BF414" s="34"/>
      <c r="BR414" s="34"/>
      <c r="BS414" s="34"/>
      <c r="BT414" s="34"/>
      <c r="BU414" s="34"/>
      <c r="BV414" s="34"/>
      <c r="BW414" s="34"/>
      <c r="BX414" s="34"/>
      <c r="BY414" s="34"/>
      <c r="BZ414" s="34"/>
      <c r="CA414" s="34"/>
      <c r="CB414" s="34"/>
      <c r="CC414" s="34"/>
      <c r="CD414" s="34"/>
      <c r="CE414" s="34"/>
      <c r="CF414" s="34"/>
      <c r="CG414" s="34"/>
      <c r="CH414" s="34"/>
      <c r="CI414" s="34"/>
      <c r="CJ414" s="34"/>
      <c r="CK414" s="34"/>
      <c r="CL414" s="34"/>
      <c r="CM414" s="34"/>
      <c r="CN414" s="34"/>
      <c r="CO414" s="34"/>
      <c r="CP414" s="34"/>
      <c r="CQ414" s="34"/>
      <c r="CR414" s="34"/>
      <c r="CS414" s="34"/>
      <c r="CT414" s="34"/>
      <c r="CU414" s="34"/>
      <c r="CV414" s="34"/>
      <c r="CW414" s="34"/>
      <c r="CX414" s="34"/>
      <c r="CY414" s="34"/>
      <c r="CZ414" s="34"/>
    </row>
    <row r="415" spans="1:104">
      <c r="A415" s="34"/>
      <c r="B415" s="34"/>
      <c r="C415" s="34"/>
      <c r="D415" s="34"/>
      <c r="E415" s="34"/>
      <c r="F415" s="34"/>
      <c r="G415" s="34"/>
      <c r="H415" s="34"/>
      <c r="I415" s="34"/>
      <c r="J415" s="34"/>
      <c r="K415" s="34"/>
      <c r="L415" s="34"/>
      <c r="M415" s="34"/>
      <c r="N415" s="34"/>
      <c r="O415" s="34"/>
      <c r="P415" s="34"/>
      <c r="Q415" s="57"/>
      <c r="R415" s="57"/>
      <c r="S415" s="34"/>
      <c r="T415" s="37"/>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A415" s="34"/>
      <c r="BB415" s="34"/>
      <c r="BC415" s="34"/>
      <c r="BD415" s="34"/>
      <c r="BE415" s="34"/>
      <c r="BF415" s="34"/>
      <c r="BR415" s="34"/>
      <c r="BS415" s="34"/>
      <c r="BT415" s="34"/>
      <c r="BU415" s="34"/>
      <c r="BV415" s="34"/>
      <c r="BW415" s="34"/>
      <c r="BX415" s="34"/>
      <c r="BY415" s="34"/>
      <c r="BZ415" s="34"/>
      <c r="CA415" s="34"/>
      <c r="CB415" s="34"/>
      <c r="CC415" s="34"/>
      <c r="CD415" s="34"/>
      <c r="CE415" s="34"/>
      <c r="CF415" s="34"/>
      <c r="CG415" s="34"/>
      <c r="CH415" s="34"/>
      <c r="CI415" s="34"/>
      <c r="CJ415" s="34"/>
      <c r="CK415" s="34"/>
      <c r="CL415" s="34"/>
      <c r="CM415" s="34"/>
      <c r="CN415" s="34"/>
      <c r="CO415" s="34"/>
      <c r="CP415" s="34"/>
      <c r="CQ415" s="34"/>
      <c r="CR415" s="34"/>
      <c r="CS415" s="34"/>
      <c r="CT415" s="34"/>
      <c r="CU415" s="34"/>
      <c r="CV415" s="34"/>
      <c r="CW415" s="34"/>
      <c r="CX415" s="34"/>
      <c r="CY415" s="34"/>
      <c r="CZ415" s="34"/>
    </row>
    <row r="416" spans="1:104">
      <c r="A416" s="34"/>
      <c r="B416" s="34"/>
      <c r="C416" s="34"/>
      <c r="D416" s="34"/>
      <c r="E416" s="34"/>
      <c r="F416" s="34"/>
      <c r="G416" s="34"/>
      <c r="H416" s="34"/>
      <c r="I416" s="34"/>
      <c r="J416" s="34"/>
      <c r="K416" s="34"/>
      <c r="L416" s="34"/>
      <c r="M416" s="34"/>
      <c r="N416" s="34"/>
      <c r="O416" s="34"/>
      <c r="P416" s="34"/>
      <c r="Q416" s="57"/>
      <c r="R416" s="57"/>
      <c r="S416" s="34"/>
      <c r="T416" s="37"/>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c r="BR416" s="34"/>
      <c r="BS416" s="34"/>
      <c r="BT416" s="34"/>
      <c r="BU416" s="34"/>
      <c r="BV416" s="34"/>
      <c r="BW416" s="34"/>
      <c r="BX416" s="34"/>
      <c r="BY416" s="34"/>
      <c r="BZ416" s="34"/>
      <c r="CA416" s="34"/>
      <c r="CB416" s="34"/>
      <c r="CC416" s="34"/>
      <c r="CD416" s="34"/>
      <c r="CE416" s="34"/>
      <c r="CF416" s="34"/>
      <c r="CG416" s="34"/>
      <c r="CH416" s="34"/>
      <c r="CI416" s="34"/>
      <c r="CJ416" s="34"/>
      <c r="CK416" s="34"/>
      <c r="CL416" s="34"/>
      <c r="CM416" s="34"/>
      <c r="CN416" s="34"/>
      <c r="CO416" s="34"/>
      <c r="CP416" s="34"/>
      <c r="CQ416" s="34"/>
      <c r="CR416" s="34"/>
      <c r="CS416" s="34"/>
      <c r="CT416" s="34"/>
      <c r="CU416" s="34"/>
      <c r="CV416" s="34"/>
      <c r="CW416" s="34"/>
      <c r="CX416" s="34"/>
      <c r="CY416" s="34"/>
      <c r="CZ416" s="34"/>
    </row>
    <row r="417" spans="1:104">
      <c r="A417" s="34"/>
      <c r="B417" s="34"/>
      <c r="C417" s="34"/>
      <c r="D417" s="34"/>
      <c r="E417" s="34"/>
      <c r="F417" s="34"/>
      <c r="G417" s="34"/>
      <c r="H417" s="34"/>
      <c r="I417" s="34"/>
      <c r="J417" s="34"/>
      <c r="K417" s="34"/>
      <c r="L417" s="34"/>
      <c r="M417" s="34"/>
      <c r="N417" s="34"/>
      <c r="O417" s="34"/>
      <c r="P417" s="34"/>
      <c r="Q417" s="57"/>
      <c r="R417" s="57"/>
      <c r="S417" s="34"/>
      <c r="T417" s="37"/>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c r="BR417" s="34"/>
      <c r="BS417" s="34"/>
      <c r="BT417" s="34"/>
      <c r="BU417" s="34"/>
      <c r="BV417" s="34"/>
      <c r="BW417" s="34"/>
      <c r="BX417" s="34"/>
      <c r="BY417" s="34"/>
      <c r="BZ417" s="34"/>
      <c r="CA417" s="34"/>
      <c r="CB417" s="34"/>
      <c r="CC417" s="34"/>
      <c r="CD417" s="34"/>
      <c r="CE417" s="34"/>
      <c r="CF417" s="34"/>
      <c r="CG417" s="34"/>
      <c r="CH417" s="34"/>
      <c r="CI417" s="34"/>
      <c r="CJ417" s="34"/>
      <c r="CK417" s="34"/>
      <c r="CL417" s="34"/>
      <c r="CM417" s="34"/>
      <c r="CN417" s="34"/>
      <c r="CO417" s="34"/>
      <c r="CP417" s="34"/>
      <c r="CQ417" s="34"/>
      <c r="CR417" s="34"/>
      <c r="CS417" s="34"/>
      <c r="CT417" s="34"/>
      <c r="CU417" s="34"/>
      <c r="CV417" s="34"/>
      <c r="CW417" s="34"/>
      <c r="CX417" s="34"/>
      <c r="CY417" s="34"/>
      <c r="CZ417" s="34"/>
    </row>
    <row r="418" spans="1:104">
      <c r="A418" s="34"/>
      <c r="B418" s="34"/>
      <c r="C418" s="34"/>
      <c r="D418" s="34"/>
      <c r="E418" s="34"/>
      <c r="F418" s="34"/>
      <c r="G418" s="34"/>
      <c r="H418" s="34"/>
      <c r="I418" s="34"/>
      <c r="J418" s="34"/>
      <c r="K418" s="34"/>
      <c r="L418" s="34"/>
      <c r="M418" s="34"/>
      <c r="N418" s="34"/>
      <c r="O418" s="34"/>
      <c r="P418" s="34"/>
      <c r="Q418" s="57"/>
      <c r="R418" s="57"/>
      <c r="S418" s="34"/>
      <c r="T418" s="37"/>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A418" s="34"/>
      <c r="BB418" s="34"/>
      <c r="BC418" s="34"/>
      <c r="BD418" s="34"/>
      <c r="BE418" s="34"/>
      <c r="BF418" s="34"/>
      <c r="BR418" s="34"/>
      <c r="BS418" s="34"/>
      <c r="BT418" s="34"/>
      <c r="BU418" s="34"/>
      <c r="BV418" s="34"/>
      <c r="BW418" s="34"/>
      <c r="BX418" s="34"/>
      <c r="BY418" s="34"/>
      <c r="BZ418" s="34"/>
      <c r="CA418" s="34"/>
      <c r="CB418" s="34"/>
      <c r="CC418" s="34"/>
      <c r="CD418" s="34"/>
      <c r="CE418" s="34"/>
      <c r="CF418" s="34"/>
      <c r="CG418" s="34"/>
      <c r="CH418" s="34"/>
      <c r="CI418" s="34"/>
      <c r="CJ418" s="34"/>
      <c r="CK418" s="34"/>
      <c r="CL418" s="34"/>
      <c r="CM418" s="34"/>
      <c r="CN418" s="34"/>
      <c r="CO418" s="34"/>
      <c r="CP418" s="34"/>
      <c r="CQ418" s="34"/>
      <c r="CR418" s="34"/>
      <c r="CS418" s="34"/>
      <c r="CT418" s="34"/>
      <c r="CU418" s="34"/>
      <c r="CV418" s="34"/>
      <c r="CW418" s="34"/>
      <c r="CX418" s="34"/>
      <c r="CY418" s="34"/>
      <c r="CZ418" s="34"/>
    </row>
    <row r="419" spans="1:104">
      <c r="A419" s="34"/>
      <c r="B419" s="34"/>
      <c r="C419" s="34"/>
      <c r="D419" s="34"/>
      <c r="E419" s="34"/>
      <c r="F419" s="34"/>
      <c r="G419" s="34"/>
      <c r="H419" s="34"/>
      <c r="I419" s="34"/>
      <c r="J419" s="34"/>
      <c r="K419" s="34"/>
      <c r="L419" s="34"/>
      <c r="M419" s="34"/>
      <c r="N419" s="34"/>
      <c r="O419" s="34"/>
      <c r="P419" s="34"/>
      <c r="Q419" s="57"/>
      <c r="R419" s="57"/>
      <c r="S419" s="34"/>
      <c r="T419" s="37"/>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c r="BR419" s="34"/>
      <c r="BS419" s="34"/>
      <c r="BT419" s="34"/>
      <c r="BU419" s="34"/>
      <c r="BV419" s="34"/>
      <c r="BW419" s="34"/>
      <c r="BX419" s="34"/>
      <c r="BY419" s="34"/>
      <c r="BZ419" s="34"/>
      <c r="CA419" s="34"/>
      <c r="CB419" s="34"/>
      <c r="CC419" s="34"/>
      <c r="CD419" s="34"/>
      <c r="CE419" s="34"/>
      <c r="CF419" s="34"/>
      <c r="CG419" s="34"/>
      <c r="CH419" s="34"/>
      <c r="CI419" s="34"/>
      <c r="CJ419" s="34"/>
      <c r="CK419" s="34"/>
      <c r="CL419" s="34"/>
      <c r="CM419" s="34"/>
      <c r="CN419" s="34"/>
      <c r="CO419" s="34"/>
      <c r="CP419" s="34"/>
      <c r="CQ419" s="34"/>
      <c r="CR419" s="34"/>
      <c r="CS419" s="34"/>
      <c r="CT419" s="34"/>
      <c r="CU419" s="34"/>
      <c r="CV419" s="34"/>
      <c r="CW419" s="34"/>
      <c r="CX419" s="34"/>
      <c r="CY419" s="34"/>
      <c r="CZ419" s="34"/>
    </row>
    <row r="420" spans="1:104">
      <c r="A420" s="34"/>
      <c r="B420" s="34"/>
      <c r="C420" s="34"/>
      <c r="D420" s="34"/>
      <c r="E420" s="34"/>
      <c r="F420" s="34"/>
      <c r="G420" s="34"/>
      <c r="H420" s="34"/>
      <c r="I420" s="34"/>
      <c r="J420" s="34"/>
      <c r="K420" s="34"/>
      <c r="L420" s="34"/>
      <c r="M420" s="34"/>
      <c r="N420" s="34"/>
      <c r="O420" s="34"/>
      <c r="P420" s="34"/>
      <c r="Q420" s="57"/>
      <c r="R420" s="57"/>
      <c r="S420" s="34"/>
      <c r="T420" s="37"/>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A420" s="34"/>
      <c r="BB420" s="34"/>
      <c r="BC420" s="34"/>
      <c r="BD420" s="34"/>
      <c r="BE420" s="34"/>
      <c r="BF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row>
    <row r="421" spans="1:104">
      <c r="A421" s="34"/>
      <c r="B421" s="34"/>
      <c r="C421" s="34"/>
      <c r="D421" s="34"/>
      <c r="E421" s="34"/>
      <c r="F421" s="34"/>
      <c r="G421" s="34"/>
      <c r="H421" s="34"/>
      <c r="I421" s="34"/>
      <c r="J421" s="34"/>
      <c r="K421" s="34"/>
      <c r="L421" s="34"/>
      <c r="M421" s="34"/>
      <c r="N421" s="34"/>
      <c r="O421" s="34"/>
      <c r="P421" s="34"/>
      <c r="Q421" s="57"/>
      <c r="R421" s="57"/>
      <c r="S421" s="34"/>
      <c r="T421" s="37"/>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A421" s="34"/>
      <c r="BB421" s="34"/>
      <c r="BC421" s="34"/>
      <c r="BD421" s="34"/>
      <c r="BE421" s="34"/>
      <c r="BF421" s="34"/>
      <c r="BR421" s="34"/>
      <c r="BS421" s="34"/>
      <c r="BT421" s="34"/>
      <c r="BU421" s="34"/>
      <c r="BV421" s="34"/>
      <c r="BW421" s="34"/>
      <c r="BX421" s="34"/>
      <c r="BY421" s="34"/>
      <c r="BZ421" s="34"/>
      <c r="CA421" s="34"/>
      <c r="CB421" s="34"/>
      <c r="CC421" s="34"/>
      <c r="CD421" s="34"/>
      <c r="CE421" s="34"/>
      <c r="CF421" s="34"/>
      <c r="CG421" s="34"/>
      <c r="CH421" s="34"/>
      <c r="CI421" s="34"/>
      <c r="CJ421" s="34"/>
      <c r="CK421" s="34"/>
      <c r="CL421" s="34"/>
      <c r="CM421" s="34"/>
      <c r="CN421" s="34"/>
      <c r="CO421" s="34"/>
      <c r="CP421" s="34"/>
      <c r="CQ421" s="34"/>
      <c r="CR421" s="34"/>
      <c r="CS421" s="34"/>
      <c r="CT421" s="34"/>
      <c r="CU421" s="34"/>
      <c r="CV421" s="34"/>
      <c r="CW421" s="34"/>
      <c r="CX421" s="34"/>
      <c r="CY421" s="34"/>
      <c r="CZ421" s="34"/>
    </row>
    <row r="422" spans="1:104">
      <c r="A422" s="34"/>
      <c r="B422" s="34"/>
      <c r="C422" s="34"/>
      <c r="D422" s="34"/>
      <c r="E422" s="34"/>
      <c r="F422" s="34"/>
      <c r="G422" s="34"/>
      <c r="H422" s="34"/>
      <c r="I422" s="34"/>
      <c r="J422" s="34"/>
      <c r="K422" s="34"/>
      <c r="L422" s="34"/>
      <c r="M422" s="34"/>
      <c r="N422" s="34"/>
      <c r="O422" s="34"/>
      <c r="P422" s="34"/>
      <c r="Q422" s="57"/>
      <c r="R422" s="57"/>
      <c r="S422" s="34"/>
      <c r="T422" s="37"/>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c r="BR422" s="34"/>
      <c r="BS422" s="34"/>
      <c r="BT422" s="34"/>
      <c r="BU422" s="34"/>
      <c r="BV422" s="34"/>
      <c r="BW422" s="34"/>
      <c r="BX422" s="34"/>
      <c r="BY422" s="34"/>
      <c r="BZ422" s="34"/>
      <c r="CA422" s="34"/>
      <c r="CB422" s="34"/>
      <c r="CC422" s="34"/>
      <c r="CD422" s="34"/>
      <c r="CE422" s="34"/>
      <c r="CF422" s="34"/>
      <c r="CG422" s="34"/>
      <c r="CH422" s="34"/>
      <c r="CI422" s="34"/>
      <c r="CJ422" s="34"/>
      <c r="CK422" s="34"/>
      <c r="CL422" s="34"/>
      <c r="CM422" s="34"/>
      <c r="CN422" s="34"/>
      <c r="CO422" s="34"/>
      <c r="CP422" s="34"/>
      <c r="CQ422" s="34"/>
      <c r="CR422" s="34"/>
      <c r="CS422" s="34"/>
      <c r="CT422" s="34"/>
      <c r="CU422" s="34"/>
      <c r="CV422" s="34"/>
      <c r="CW422" s="34"/>
      <c r="CX422" s="34"/>
      <c r="CY422" s="34"/>
      <c r="CZ422" s="34"/>
    </row>
    <row r="423" spans="1:104">
      <c r="A423" s="34"/>
      <c r="B423" s="34"/>
      <c r="C423" s="34"/>
      <c r="D423" s="34"/>
      <c r="E423" s="34"/>
      <c r="F423" s="34"/>
      <c r="G423" s="34"/>
      <c r="H423" s="34"/>
      <c r="I423" s="34"/>
      <c r="J423" s="34"/>
      <c r="K423" s="34"/>
      <c r="L423" s="34"/>
      <c r="M423" s="34"/>
      <c r="N423" s="34"/>
      <c r="O423" s="34"/>
      <c r="P423" s="34"/>
      <c r="Q423" s="57"/>
      <c r="R423" s="57"/>
      <c r="S423" s="34"/>
      <c r="T423" s="37"/>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c r="BR423" s="34"/>
      <c r="BS423" s="34"/>
      <c r="BT423" s="34"/>
      <c r="BU423" s="34"/>
      <c r="BV423" s="34"/>
      <c r="BW423" s="34"/>
      <c r="BX423" s="34"/>
      <c r="BY423" s="34"/>
      <c r="BZ423" s="34"/>
      <c r="CA423" s="34"/>
      <c r="CB423" s="34"/>
      <c r="CC423" s="34"/>
      <c r="CD423" s="34"/>
      <c r="CE423" s="34"/>
      <c r="CF423" s="34"/>
      <c r="CG423" s="34"/>
      <c r="CH423" s="34"/>
      <c r="CI423" s="34"/>
      <c r="CJ423" s="34"/>
      <c r="CK423" s="34"/>
      <c r="CL423" s="34"/>
      <c r="CM423" s="34"/>
      <c r="CN423" s="34"/>
      <c r="CO423" s="34"/>
      <c r="CP423" s="34"/>
      <c r="CQ423" s="34"/>
      <c r="CR423" s="34"/>
      <c r="CS423" s="34"/>
      <c r="CT423" s="34"/>
      <c r="CU423" s="34"/>
      <c r="CV423" s="34"/>
      <c r="CW423" s="34"/>
      <c r="CX423" s="34"/>
      <c r="CY423" s="34"/>
      <c r="CZ423" s="34"/>
    </row>
    <row r="424" spans="1:104">
      <c r="A424" s="34"/>
      <c r="B424" s="34"/>
      <c r="C424" s="34"/>
      <c r="D424" s="34"/>
      <c r="E424" s="34"/>
      <c r="F424" s="34"/>
      <c r="G424" s="34"/>
      <c r="H424" s="34"/>
      <c r="I424" s="34"/>
      <c r="J424" s="34"/>
      <c r="K424" s="34"/>
      <c r="L424" s="34"/>
      <c r="M424" s="34"/>
      <c r="N424" s="34"/>
      <c r="O424" s="34"/>
      <c r="P424" s="34"/>
      <c r="Q424" s="57"/>
      <c r="R424" s="57"/>
      <c r="S424" s="34"/>
      <c r="T424" s="37"/>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c r="BR424" s="34"/>
      <c r="BS424" s="34"/>
      <c r="BT424" s="34"/>
      <c r="BU424" s="34"/>
      <c r="BV424" s="34"/>
      <c r="BW424" s="34"/>
      <c r="BX424" s="34"/>
      <c r="BY424" s="34"/>
      <c r="BZ424" s="34"/>
      <c r="CA424" s="34"/>
      <c r="CB424" s="34"/>
      <c r="CC424" s="34"/>
      <c r="CD424" s="34"/>
      <c r="CE424" s="34"/>
      <c r="CF424" s="34"/>
      <c r="CG424" s="34"/>
      <c r="CH424" s="34"/>
      <c r="CI424" s="34"/>
      <c r="CJ424" s="34"/>
      <c r="CK424" s="34"/>
      <c r="CL424" s="34"/>
      <c r="CM424" s="34"/>
      <c r="CN424" s="34"/>
      <c r="CO424" s="34"/>
      <c r="CP424" s="34"/>
      <c r="CQ424" s="34"/>
      <c r="CR424" s="34"/>
      <c r="CS424" s="34"/>
      <c r="CT424" s="34"/>
      <c r="CU424" s="34"/>
      <c r="CV424" s="34"/>
      <c r="CW424" s="34"/>
      <c r="CX424" s="34"/>
      <c r="CY424" s="34"/>
      <c r="CZ424" s="34"/>
    </row>
    <row r="425" spans="1:104">
      <c r="A425" s="34"/>
      <c r="B425" s="34"/>
      <c r="C425" s="34"/>
      <c r="D425" s="34"/>
      <c r="E425" s="34"/>
      <c r="F425" s="34"/>
      <c r="G425" s="34"/>
      <c r="H425" s="34"/>
      <c r="I425" s="34"/>
      <c r="J425" s="34"/>
      <c r="K425" s="34"/>
      <c r="L425" s="34"/>
      <c r="M425" s="34"/>
      <c r="N425" s="34"/>
      <c r="O425" s="34"/>
      <c r="P425" s="34"/>
      <c r="Q425" s="57"/>
      <c r="R425" s="57"/>
      <c r="S425" s="34"/>
      <c r="T425" s="37"/>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A425" s="34"/>
      <c r="BB425" s="34"/>
      <c r="BC425" s="34"/>
      <c r="BD425" s="34"/>
      <c r="BE425" s="34"/>
      <c r="BF425" s="34"/>
      <c r="BR425" s="34"/>
      <c r="BS425" s="34"/>
      <c r="BT425" s="34"/>
      <c r="BU425" s="34"/>
      <c r="BV425" s="34"/>
      <c r="BW425" s="34"/>
      <c r="BX425" s="34"/>
      <c r="BY425" s="34"/>
      <c r="BZ425" s="34"/>
      <c r="CA425" s="34"/>
      <c r="CB425" s="34"/>
      <c r="CC425" s="34"/>
      <c r="CD425" s="34"/>
      <c r="CE425" s="34"/>
      <c r="CF425" s="34"/>
      <c r="CG425" s="34"/>
      <c r="CH425" s="34"/>
      <c r="CI425" s="34"/>
      <c r="CJ425" s="34"/>
      <c r="CK425" s="34"/>
      <c r="CL425" s="34"/>
      <c r="CM425" s="34"/>
      <c r="CN425" s="34"/>
      <c r="CO425" s="34"/>
      <c r="CP425" s="34"/>
      <c r="CQ425" s="34"/>
      <c r="CR425" s="34"/>
      <c r="CS425" s="34"/>
      <c r="CT425" s="34"/>
      <c r="CU425" s="34"/>
      <c r="CV425" s="34"/>
      <c r="CW425" s="34"/>
      <c r="CX425" s="34"/>
      <c r="CY425" s="34"/>
      <c r="CZ425" s="34"/>
    </row>
    <row r="426" spans="1:104">
      <c r="A426" s="34"/>
      <c r="B426" s="34"/>
      <c r="C426" s="34"/>
      <c r="D426" s="34"/>
      <c r="E426" s="34"/>
      <c r="F426" s="34"/>
      <c r="G426" s="34"/>
      <c r="H426" s="34"/>
      <c r="I426" s="34"/>
      <c r="J426" s="34"/>
      <c r="K426" s="34"/>
      <c r="L426" s="34"/>
      <c r="M426" s="34"/>
      <c r="N426" s="34"/>
      <c r="O426" s="34"/>
      <c r="P426" s="34"/>
      <c r="Q426" s="57"/>
      <c r="R426" s="57"/>
      <c r="S426" s="34"/>
      <c r="T426" s="37"/>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c r="BR426" s="34"/>
      <c r="BS426" s="34"/>
      <c r="BT426" s="34"/>
      <c r="BU426" s="34"/>
      <c r="BV426" s="34"/>
      <c r="BW426" s="34"/>
      <c r="BX426" s="34"/>
      <c r="BY426" s="34"/>
      <c r="BZ426" s="34"/>
      <c r="CA426" s="34"/>
      <c r="CB426" s="34"/>
      <c r="CC426" s="34"/>
      <c r="CD426" s="34"/>
      <c r="CE426" s="34"/>
      <c r="CF426" s="34"/>
      <c r="CG426" s="34"/>
      <c r="CH426" s="34"/>
      <c r="CI426" s="34"/>
      <c r="CJ426" s="34"/>
      <c r="CK426" s="34"/>
      <c r="CL426" s="34"/>
      <c r="CM426" s="34"/>
      <c r="CN426" s="34"/>
      <c r="CO426" s="34"/>
      <c r="CP426" s="34"/>
      <c r="CQ426" s="34"/>
      <c r="CR426" s="34"/>
      <c r="CS426" s="34"/>
      <c r="CT426" s="34"/>
      <c r="CU426" s="34"/>
      <c r="CV426" s="34"/>
      <c r="CW426" s="34"/>
      <c r="CX426" s="34"/>
      <c r="CY426" s="34"/>
      <c r="CZ426" s="34"/>
    </row>
    <row r="427" spans="1:104">
      <c r="A427" s="34"/>
      <c r="B427" s="34"/>
      <c r="C427" s="34"/>
      <c r="D427" s="34"/>
      <c r="E427" s="34"/>
      <c r="F427" s="34"/>
      <c r="G427" s="34"/>
      <c r="H427" s="34"/>
      <c r="I427" s="34"/>
      <c r="J427" s="34"/>
      <c r="K427" s="34"/>
      <c r="L427" s="34"/>
      <c r="M427" s="34"/>
      <c r="N427" s="34"/>
      <c r="O427" s="34"/>
      <c r="P427" s="34"/>
      <c r="Q427" s="57"/>
      <c r="R427" s="57"/>
      <c r="S427" s="34"/>
      <c r="T427" s="37"/>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A427" s="34"/>
      <c r="BB427" s="34"/>
      <c r="BC427" s="34"/>
      <c r="BD427" s="34"/>
      <c r="BE427" s="34"/>
      <c r="BF427" s="34"/>
      <c r="BR427" s="34"/>
      <c r="BS427" s="34"/>
      <c r="BT427" s="34"/>
      <c r="BU427" s="34"/>
      <c r="BV427" s="34"/>
      <c r="BW427" s="34"/>
      <c r="BX427" s="34"/>
      <c r="BY427" s="34"/>
      <c r="BZ427" s="34"/>
      <c r="CA427" s="34"/>
      <c r="CB427" s="34"/>
      <c r="CC427" s="34"/>
      <c r="CD427" s="34"/>
      <c r="CE427" s="34"/>
      <c r="CF427" s="34"/>
      <c r="CG427" s="34"/>
      <c r="CH427" s="34"/>
      <c r="CI427" s="34"/>
      <c r="CJ427" s="34"/>
      <c r="CK427" s="34"/>
      <c r="CL427" s="34"/>
      <c r="CM427" s="34"/>
      <c r="CN427" s="34"/>
      <c r="CO427" s="34"/>
      <c r="CP427" s="34"/>
      <c r="CQ427" s="34"/>
      <c r="CR427" s="34"/>
      <c r="CS427" s="34"/>
      <c r="CT427" s="34"/>
      <c r="CU427" s="34"/>
      <c r="CV427" s="34"/>
      <c r="CW427" s="34"/>
      <c r="CX427" s="34"/>
      <c r="CY427" s="34"/>
      <c r="CZ427" s="34"/>
    </row>
    <row r="428" spans="1:104">
      <c r="A428" s="34"/>
      <c r="B428" s="34"/>
      <c r="C428" s="34"/>
      <c r="D428" s="34"/>
      <c r="E428" s="34"/>
      <c r="F428" s="34"/>
      <c r="G428" s="34"/>
      <c r="H428" s="34"/>
      <c r="I428" s="34"/>
      <c r="J428" s="34"/>
      <c r="K428" s="34"/>
      <c r="L428" s="34"/>
      <c r="M428" s="34"/>
      <c r="N428" s="34"/>
      <c r="O428" s="34"/>
      <c r="P428" s="34"/>
      <c r="Q428" s="57"/>
      <c r="R428" s="57"/>
      <c r="S428" s="34"/>
      <c r="T428" s="37"/>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A428" s="34"/>
      <c r="BB428" s="34"/>
      <c r="BC428" s="34"/>
      <c r="BD428" s="34"/>
      <c r="BE428" s="34"/>
      <c r="BF428" s="34"/>
      <c r="BR428" s="34"/>
      <c r="BS428" s="34"/>
      <c r="BT428" s="34"/>
      <c r="BU428" s="34"/>
      <c r="BV428" s="34"/>
      <c r="BW428" s="34"/>
      <c r="BX428" s="34"/>
      <c r="BY428" s="34"/>
      <c r="BZ428" s="34"/>
      <c r="CA428" s="34"/>
      <c r="CB428" s="34"/>
      <c r="CC428" s="34"/>
      <c r="CD428" s="34"/>
      <c r="CE428" s="34"/>
      <c r="CF428" s="34"/>
      <c r="CG428" s="34"/>
      <c r="CH428" s="34"/>
      <c r="CI428" s="34"/>
      <c r="CJ428" s="34"/>
      <c r="CK428" s="34"/>
      <c r="CL428" s="34"/>
      <c r="CM428" s="34"/>
      <c r="CN428" s="34"/>
      <c r="CO428" s="34"/>
      <c r="CP428" s="34"/>
      <c r="CQ428" s="34"/>
      <c r="CR428" s="34"/>
      <c r="CS428" s="34"/>
      <c r="CT428" s="34"/>
      <c r="CU428" s="34"/>
      <c r="CV428" s="34"/>
      <c r="CW428" s="34"/>
      <c r="CX428" s="34"/>
      <c r="CY428" s="34"/>
      <c r="CZ428" s="34"/>
    </row>
    <row r="429" spans="1:104">
      <c r="A429" s="34"/>
      <c r="B429" s="34"/>
      <c r="C429" s="34"/>
      <c r="D429" s="34"/>
      <c r="E429" s="34"/>
      <c r="F429" s="34"/>
      <c r="G429" s="34"/>
      <c r="H429" s="34"/>
      <c r="I429" s="34"/>
      <c r="J429" s="34"/>
      <c r="K429" s="34"/>
      <c r="L429" s="34"/>
      <c r="M429" s="34"/>
      <c r="N429" s="34"/>
      <c r="O429" s="34"/>
      <c r="P429" s="34"/>
      <c r="Q429" s="57"/>
      <c r="R429" s="57"/>
      <c r="S429" s="34"/>
      <c r="T429" s="37"/>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A429" s="34"/>
      <c r="BB429" s="34"/>
      <c r="BC429" s="34"/>
      <c r="BD429" s="34"/>
      <c r="BE429" s="34"/>
      <c r="BF429" s="34"/>
      <c r="BR429" s="34"/>
      <c r="BS429" s="34"/>
      <c r="BT429" s="34"/>
      <c r="BU429" s="34"/>
      <c r="BV429" s="34"/>
      <c r="BW429" s="34"/>
      <c r="BX429" s="34"/>
      <c r="BY429" s="34"/>
      <c r="BZ429" s="34"/>
      <c r="CA429" s="34"/>
      <c r="CB429" s="34"/>
      <c r="CC429" s="34"/>
      <c r="CD429" s="34"/>
      <c r="CE429" s="34"/>
      <c r="CF429" s="34"/>
      <c r="CG429" s="34"/>
      <c r="CH429" s="34"/>
      <c r="CI429" s="34"/>
      <c r="CJ429" s="34"/>
      <c r="CK429" s="34"/>
      <c r="CL429" s="34"/>
      <c r="CM429" s="34"/>
      <c r="CN429" s="34"/>
      <c r="CO429" s="34"/>
      <c r="CP429" s="34"/>
      <c r="CQ429" s="34"/>
      <c r="CR429" s="34"/>
      <c r="CS429" s="34"/>
      <c r="CT429" s="34"/>
      <c r="CU429" s="34"/>
      <c r="CV429" s="34"/>
      <c r="CW429" s="34"/>
      <c r="CX429" s="34"/>
      <c r="CY429" s="34"/>
      <c r="CZ429" s="34"/>
    </row>
    <row r="430" spans="1:104">
      <c r="A430" s="34"/>
      <c r="B430" s="34"/>
      <c r="C430" s="34"/>
      <c r="D430" s="34"/>
      <c r="E430" s="34"/>
      <c r="F430" s="34"/>
      <c r="G430" s="34"/>
      <c r="H430" s="34"/>
      <c r="I430" s="34"/>
      <c r="J430" s="34"/>
      <c r="K430" s="34"/>
      <c r="L430" s="34"/>
      <c r="M430" s="34"/>
      <c r="N430" s="34"/>
      <c r="O430" s="34"/>
      <c r="P430" s="34"/>
      <c r="Q430" s="57"/>
      <c r="R430" s="57"/>
      <c r="S430" s="34"/>
      <c r="T430" s="37"/>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A430" s="34"/>
      <c r="BB430" s="34"/>
      <c r="BC430" s="34"/>
      <c r="BD430" s="34"/>
      <c r="BE430" s="34"/>
      <c r="BF430" s="34"/>
      <c r="BR430" s="34"/>
      <c r="BS430" s="34"/>
      <c r="BT430" s="34"/>
      <c r="BU430" s="34"/>
      <c r="BV430" s="34"/>
      <c r="BW430" s="34"/>
      <c r="BX430" s="34"/>
      <c r="BY430" s="34"/>
      <c r="BZ430" s="34"/>
      <c r="CA430" s="34"/>
      <c r="CB430" s="34"/>
      <c r="CC430" s="34"/>
      <c r="CD430" s="34"/>
      <c r="CE430" s="34"/>
      <c r="CF430" s="34"/>
      <c r="CG430" s="34"/>
      <c r="CH430" s="34"/>
      <c r="CI430" s="34"/>
      <c r="CJ430" s="34"/>
      <c r="CK430" s="34"/>
      <c r="CL430" s="34"/>
      <c r="CM430" s="34"/>
      <c r="CN430" s="34"/>
      <c r="CO430" s="34"/>
      <c r="CP430" s="34"/>
      <c r="CQ430" s="34"/>
      <c r="CR430" s="34"/>
      <c r="CS430" s="34"/>
      <c r="CT430" s="34"/>
      <c r="CU430" s="34"/>
      <c r="CV430" s="34"/>
      <c r="CW430" s="34"/>
      <c r="CX430" s="34"/>
      <c r="CY430" s="34"/>
      <c r="CZ430" s="34"/>
    </row>
    <row r="431" spans="1:104">
      <c r="A431" s="34"/>
      <c r="B431" s="34"/>
      <c r="C431" s="34"/>
      <c r="D431" s="34"/>
      <c r="E431" s="34"/>
      <c r="F431" s="34"/>
      <c r="G431" s="34"/>
      <c r="H431" s="34"/>
      <c r="I431" s="34"/>
      <c r="J431" s="34"/>
      <c r="K431" s="34"/>
      <c r="L431" s="34"/>
      <c r="M431" s="34"/>
      <c r="N431" s="34"/>
      <c r="O431" s="34"/>
      <c r="P431" s="34"/>
      <c r="Q431" s="57"/>
      <c r="R431" s="57"/>
      <c r="S431" s="34"/>
      <c r="T431" s="37"/>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A431" s="34"/>
      <c r="BB431" s="34"/>
      <c r="BC431" s="34"/>
      <c r="BD431" s="34"/>
      <c r="BE431" s="34"/>
      <c r="BF431" s="34"/>
      <c r="BR431" s="34"/>
      <c r="BS431" s="34"/>
      <c r="BT431" s="34"/>
      <c r="BU431" s="34"/>
      <c r="BV431" s="34"/>
      <c r="BW431" s="34"/>
      <c r="BX431" s="34"/>
      <c r="BY431" s="34"/>
      <c r="BZ431" s="34"/>
      <c r="CA431" s="34"/>
      <c r="CB431" s="34"/>
      <c r="CC431" s="34"/>
      <c r="CD431" s="34"/>
      <c r="CE431" s="34"/>
      <c r="CF431" s="34"/>
      <c r="CG431" s="34"/>
      <c r="CH431" s="34"/>
      <c r="CI431" s="34"/>
      <c r="CJ431" s="34"/>
      <c r="CK431" s="34"/>
      <c r="CL431" s="34"/>
      <c r="CM431" s="34"/>
      <c r="CN431" s="34"/>
      <c r="CO431" s="34"/>
      <c r="CP431" s="34"/>
      <c r="CQ431" s="34"/>
      <c r="CR431" s="34"/>
      <c r="CS431" s="34"/>
      <c r="CT431" s="34"/>
      <c r="CU431" s="34"/>
      <c r="CV431" s="34"/>
      <c r="CW431" s="34"/>
      <c r="CX431" s="34"/>
      <c r="CY431" s="34"/>
      <c r="CZ431" s="34"/>
    </row>
    <row r="432" spans="1:104">
      <c r="A432" s="34"/>
      <c r="B432" s="34"/>
      <c r="C432" s="34"/>
      <c r="D432" s="34"/>
      <c r="E432" s="34"/>
      <c r="F432" s="34"/>
      <c r="G432" s="34"/>
      <c r="H432" s="34"/>
      <c r="I432" s="34"/>
      <c r="J432" s="34"/>
      <c r="K432" s="34"/>
      <c r="L432" s="34"/>
      <c r="M432" s="34"/>
      <c r="N432" s="34"/>
      <c r="O432" s="34"/>
      <c r="P432" s="34"/>
      <c r="Q432" s="57"/>
      <c r="R432" s="57"/>
      <c r="S432" s="34"/>
      <c r="T432" s="37"/>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c r="BR432" s="34"/>
      <c r="BS432" s="34"/>
      <c r="BT432" s="34"/>
      <c r="BU432" s="34"/>
      <c r="BV432" s="34"/>
      <c r="BW432" s="34"/>
      <c r="BX432" s="34"/>
      <c r="BY432" s="34"/>
      <c r="BZ432" s="34"/>
      <c r="CA432" s="34"/>
      <c r="CB432" s="34"/>
      <c r="CC432" s="34"/>
      <c r="CD432" s="34"/>
      <c r="CE432" s="34"/>
      <c r="CF432" s="34"/>
      <c r="CG432" s="34"/>
      <c r="CH432" s="34"/>
      <c r="CI432" s="34"/>
      <c r="CJ432" s="34"/>
      <c r="CK432" s="34"/>
      <c r="CL432" s="34"/>
      <c r="CM432" s="34"/>
      <c r="CN432" s="34"/>
      <c r="CO432" s="34"/>
      <c r="CP432" s="34"/>
      <c r="CQ432" s="34"/>
      <c r="CR432" s="34"/>
      <c r="CS432" s="34"/>
      <c r="CT432" s="34"/>
      <c r="CU432" s="34"/>
      <c r="CV432" s="34"/>
      <c r="CW432" s="34"/>
      <c r="CX432" s="34"/>
      <c r="CY432" s="34"/>
      <c r="CZ432" s="34"/>
    </row>
    <row r="433" spans="1:104">
      <c r="A433" s="34"/>
      <c r="B433" s="34"/>
      <c r="C433" s="34"/>
      <c r="D433" s="34"/>
      <c r="E433" s="34"/>
      <c r="F433" s="34"/>
      <c r="G433" s="34"/>
      <c r="H433" s="34"/>
      <c r="I433" s="34"/>
      <c r="J433" s="34"/>
      <c r="K433" s="34"/>
      <c r="L433" s="34"/>
      <c r="M433" s="34"/>
      <c r="N433" s="34"/>
      <c r="O433" s="34"/>
      <c r="P433" s="34"/>
      <c r="Q433" s="57"/>
      <c r="R433" s="57"/>
      <c r="S433" s="34"/>
      <c r="T433" s="37"/>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c r="BR433" s="34"/>
      <c r="BS433" s="34"/>
      <c r="BT433" s="34"/>
      <c r="BU433" s="34"/>
      <c r="BV433" s="34"/>
      <c r="BW433" s="34"/>
      <c r="BX433" s="34"/>
      <c r="BY433" s="34"/>
      <c r="BZ433" s="34"/>
      <c r="CA433" s="34"/>
      <c r="CB433" s="34"/>
      <c r="CC433" s="34"/>
      <c r="CD433" s="34"/>
      <c r="CE433" s="34"/>
      <c r="CF433" s="34"/>
      <c r="CG433" s="34"/>
      <c r="CH433" s="34"/>
      <c r="CI433" s="34"/>
      <c r="CJ433" s="34"/>
      <c r="CK433" s="34"/>
      <c r="CL433" s="34"/>
      <c r="CM433" s="34"/>
      <c r="CN433" s="34"/>
      <c r="CO433" s="34"/>
      <c r="CP433" s="34"/>
      <c r="CQ433" s="34"/>
      <c r="CR433" s="34"/>
      <c r="CS433" s="34"/>
      <c r="CT433" s="34"/>
      <c r="CU433" s="34"/>
      <c r="CV433" s="34"/>
      <c r="CW433" s="34"/>
      <c r="CX433" s="34"/>
      <c r="CY433" s="34"/>
      <c r="CZ433" s="34"/>
    </row>
    <row r="434" spans="1:104">
      <c r="A434" s="34"/>
      <c r="B434" s="34"/>
      <c r="C434" s="34"/>
      <c r="D434" s="34"/>
      <c r="E434" s="34"/>
      <c r="F434" s="34"/>
      <c r="G434" s="34"/>
      <c r="H434" s="34"/>
      <c r="I434" s="34"/>
      <c r="J434" s="34"/>
      <c r="K434" s="34"/>
      <c r="L434" s="34"/>
      <c r="M434" s="34"/>
      <c r="N434" s="34"/>
      <c r="O434" s="34"/>
      <c r="P434" s="34"/>
      <c r="Q434" s="57"/>
      <c r="R434" s="57"/>
      <c r="S434" s="34"/>
      <c r="T434" s="37"/>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A434" s="34"/>
      <c r="BB434" s="34"/>
      <c r="BC434" s="34"/>
      <c r="BD434" s="34"/>
      <c r="BE434" s="34"/>
      <c r="BF434" s="34"/>
      <c r="BR434" s="34"/>
      <c r="BS434" s="34"/>
      <c r="BT434" s="34"/>
      <c r="BU434" s="34"/>
      <c r="BV434" s="34"/>
      <c r="BW434" s="34"/>
      <c r="BX434" s="34"/>
      <c r="BY434" s="34"/>
      <c r="BZ434" s="34"/>
      <c r="CA434" s="34"/>
      <c r="CB434" s="34"/>
      <c r="CC434" s="34"/>
      <c r="CD434" s="34"/>
      <c r="CE434" s="34"/>
      <c r="CF434" s="34"/>
      <c r="CG434" s="34"/>
      <c r="CH434" s="34"/>
      <c r="CI434" s="34"/>
      <c r="CJ434" s="34"/>
      <c r="CK434" s="34"/>
      <c r="CL434" s="34"/>
      <c r="CM434" s="34"/>
      <c r="CN434" s="34"/>
      <c r="CO434" s="34"/>
      <c r="CP434" s="34"/>
      <c r="CQ434" s="34"/>
      <c r="CR434" s="34"/>
      <c r="CS434" s="34"/>
      <c r="CT434" s="34"/>
      <c r="CU434" s="34"/>
      <c r="CV434" s="34"/>
      <c r="CW434" s="34"/>
      <c r="CX434" s="34"/>
      <c r="CY434" s="34"/>
      <c r="CZ434" s="34"/>
    </row>
    <row r="435" spans="1:104">
      <c r="A435" s="34"/>
      <c r="B435" s="34"/>
      <c r="C435" s="34"/>
      <c r="D435" s="34"/>
      <c r="E435" s="34"/>
      <c r="F435" s="34"/>
      <c r="G435" s="34"/>
      <c r="H435" s="34"/>
      <c r="I435" s="34"/>
      <c r="J435" s="34"/>
      <c r="K435" s="34"/>
      <c r="L435" s="34"/>
      <c r="M435" s="34"/>
      <c r="N435" s="34"/>
      <c r="O435" s="34"/>
      <c r="P435" s="34"/>
      <c r="Q435" s="57"/>
      <c r="R435" s="57"/>
      <c r="S435" s="34"/>
      <c r="T435" s="37"/>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A435" s="34"/>
      <c r="BB435" s="34"/>
      <c r="BC435" s="34"/>
      <c r="BD435" s="34"/>
      <c r="BE435" s="34"/>
      <c r="BF435" s="34"/>
      <c r="BR435" s="34"/>
      <c r="BS435" s="34"/>
      <c r="BT435" s="34"/>
      <c r="BU435" s="34"/>
      <c r="BV435" s="34"/>
      <c r="BW435" s="34"/>
      <c r="BX435" s="34"/>
      <c r="BY435" s="34"/>
      <c r="BZ435" s="34"/>
      <c r="CA435" s="34"/>
      <c r="CB435" s="34"/>
      <c r="CC435" s="34"/>
      <c r="CD435" s="34"/>
      <c r="CE435" s="34"/>
      <c r="CF435" s="34"/>
      <c r="CG435" s="34"/>
      <c r="CH435" s="34"/>
      <c r="CI435" s="34"/>
      <c r="CJ435" s="34"/>
      <c r="CK435" s="34"/>
      <c r="CL435" s="34"/>
      <c r="CM435" s="34"/>
      <c r="CN435" s="34"/>
      <c r="CO435" s="34"/>
      <c r="CP435" s="34"/>
      <c r="CQ435" s="34"/>
      <c r="CR435" s="34"/>
      <c r="CS435" s="34"/>
      <c r="CT435" s="34"/>
      <c r="CU435" s="34"/>
      <c r="CV435" s="34"/>
      <c r="CW435" s="34"/>
      <c r="CX435" s="34"/>
      <c r="CY435" s="34"/>
      <c r="CZ435" s="34"/>
    </row>
    <row r="436" spans="1:104">
      <c r="A436" s="34"/>
      <c r="B436" s="34"/>
      <c r="C436" s="34"/>
      <c r="D436" s="34"/>
      <c r="E436" s="34"/>
      <c r="F436" s="34"/>
      <c r="G436" s="34"/>
      <c r="H436" s="34"/>
      <c r="I436" s="34"/>
      <c r="J436" s="34"/>
      <c r="K436" s="34"/>
      <c r="L436" s="34"/>
      <c r="M436" s="34"/>
      <c r="N436" s="34"/>
      <c r="O436" s="34"/>
      <c r="P436" s="34"/>
      <c r="Q436" s="57"/>
      <c r="R436" s="57"/>
      <c r="S436" s="34"/>
      <c r="T436" s="37"/>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c r="BR436" s="34"/>
      <c r="BS436" s="34"/>
      <c r="BT436" s="34"/>
      <c r="BU436" s="34"/>
      <c r="BV436" s="34"/>
      <c r="BW436" s="34"/>
      <c r="BX436" s="34"/>
      <c r="BY436" s="34"/>
      <c r="BZ436" s="34"/>
      <c r="CA436" s="34"/>
      <c r="CB436" s="34"/>
      <c r="CC436" s="34"/>
      <c r="CD436" s="34"/>
      <c r="CE436" s="34"/>
      <c r="CF436" s="34"/>
      <c r="CG436" s="34"/>
      <c r="CH436" s="34"/>
      <c r="CI436" s="34"/>
      <c r="CJ436" s="34"/>
      <c r="CK436" s="34"/>
      <c r="CL436" s="34"/>
      <c r="CM436" s="34"/>
      <c r="CN436" s="34"/>
      <c r="CO436" s="34"/>
      <c r="CP436" s="34"/>
      <c r="CQ436" s="34"/>
      <c r="CR436" s="34"/>
      <c r="CS436" s="34"/>
      <c r="CT436" s="34"/>
      <c r="CU436" s="34"/>
      <c r="CV436" s="34"/>
      <c r="CW436" s="34"/>
      <c r="CX436" s="34"/>
      <c r="CY436" s="34"/>
      <c r="CZ436" s="34"/>
    </row>
    <row r="437" spans="1:104">
      <c r="A437" s="34"/>
      <c r="B437" s="34"/>
      <c r="C437" s="34"/>
      <c r="D437" s="34"/>
      <c r="E437" s="34"/>
      <c r="F437" s="34"/>
      <c r="G437" s="34"/>
      <c r="H437" s="34"/>
      <c r="I437" s="34"/>
      <c r="J437" s="34"/>
      <c r="K437" s="34"/>
      <c r="L437" s="34"/>
      <c r="M437" s="34"/>
      <c r="N437" s="34"/>
      <c r="O437" s="34"/>
      <c r="P437" s="34"/>
      <c r="Q437" s="57"/>
      <c r="R437" s="57"/>
      <c r="S437" s="34"/>
      <c r="T437" s="37"/>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A437" s="34"/>
      <c r="BB437" s="34"/>
      <c r="BC437" s="34"/>
      <c r="BD437" s="34"/>
      <c r="BE437" s="34"/>
      <c r="BF437" s="34"/>
      <c r="BR437" s="34"/>
      <c r="BS437" s="34"/>
      <c r="BT437" s="34"/>
      <c r="BU437" s="34"/>
      <c r="BV437" s="34"/>
      <c r="BW437" s="34"/>
      <c r="BX437" s="34"/>
      <c r="BY437" s="34"/>
      <c r="BZ437" s="34"/>
      <c r="CA437" s="34"/>
      <c r="CB437" s="34"/>
      <c r="CC437" s="34"/>
      <c r="CD437" s="34"/>
      <c r="CE437" s="34"/>
      <c r="CF437" s="34"/>
      <c r="CG437" s="34"/>
      <c r="CH437" s="34"/>
      <c r="CI437" s="34"/>
      <c r="CJ437" s="34"/>
      <c r="CK437" s="34"/>
      <c r="CL437" s="34"/>
      <c r="CM437" s="34"/>
      <c r="CN437" s="34"/>
      <c r="CO437" s="34"/>
      <c r="CP437" s="34"/>
      <c r="CQ437" s="34"/>
      <c r="CR437" s="34"/>
      <c r="CS437" s="34"/>
      <c r="CT437" s="34"/>
      <c r="CU437" s="34"/>
      <c r="CV437" s="34"/>
      <c r="CW437" s="34"/>
      <c r="CX437" s="34"/>
      <c r="CY437" s="34"/>
      <c r="CZ437" s="34"/>
    </row>
    <row r="438" spans="1:104">
      <c r="A438" s="34"/>
      <c r="B438" s="34"/>
      <c r="C438" s="34"/>
      <c r="D438" s="34"/>
      <c r="E438" s="34"/>
      <c r="F438" s="34"/>
      <c r="G438" s="34"/>
      <c r="H438" s="34"/>
      <c r="I438" s="34"/>
      <c r="J438" s="34"/>
      <c r="K438" s="34"/>
      <c r="L438" s="34"/>
      <c r="M438" s="34"/>
      <c r="N438" s="34"/>
      <c r="O438" s="34"/>
      <c r="P438" s="34"/>
      <c r="Q438" s="57"/>
      <c r="R438" s="57"/>
      <c r="S438" s="34"/>
      <c r="T438" s="37"/>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A438" s="34"/>
      <c r="BB438" s="34"/>
      <c r="BC438" s="34"/>
      <c r="BD438" s="34"/>
      <c r="BE438" s="34"/>
      <c r="BF438" s="34"/>
      <c r="BR438" s="34"/>
      <c r="BS438" s="34"/>
      <c r="BT438" s="34"/>
      <c r="BU438" s="34"/>
      <c r="BV438" s="34"/>
      <c r="BW438" s="34"/>
      <c r="BX438" s="34"/>
      <c r="BY438" s="34"/>
      <c r="BZ438" s="34"/>
      <c r="CA438" s="34"/>
      <c r="CB438" s="34"/>
      <c r="CC438" s="34"/>
      <c r="CD438" s="34"/>
      <c r="CE438" s="34"/>
      <c r="CF438" s="34"/>
      <c r="CG438" s="34"/>
      <c r="CH438" s="34"/>
      <c r="CI438" s="34"/>
      <c r="CJ438" s="34"/>
      <c r="CK438" s="34"/>
      <c r="CL438" s="34"/>
      <c r="CM438" s="34"/>
      <c r="CN438" s="34"/>
      <c r="CO438" s="34"/>
      <c r="CP438" s="34"/>
      <c r="CQ438" s="34"/>
      <c r="CR438" s="34"/>
      <c r="CS438" s="34"/>
      <c r="CT438" s="34"/>
      <c r="CU438" s="34"/>
      <c r="CV438" s="34"/>
      <c r="CW438" s="34"/>
      <c r="CX438" s="34"/>
      <c r="CY438" s="34"/>
      <c r="CZ438" s="34"/>
    </row>
    <row r="439" spans="1:104">
      <c r="A439" s="34"/>
      <c r="B439" s="34"/>
      <c r="C439" s="34"/>
      <c r="D439" s="34"/>
      <c r="E439" s="34"/>
      <c r="F439" s="34"/>
      <c r="G439" s="34"/>
      <c r="H439" s="34"/>
      <c r="I439" s="34"/>
      <c r="J439" s="34"/>
      <c r="K439" s="34"/>
      <c r="L439" s="34"/>
      <c r="M439" s="34"/>
      <c r="N439" s="34"/>
      <c r="O439" s="34"/>
      <c r="P439" s="34"/>
      <c r="Q439" s="57"/>
      <c r="R439" s="57"/>
      <c r="S439" s="34"/>
      <c r="T439" s="37"/>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A439" s="34"/>
      <c r="BB439" s="34"/>
      <c r="BC439" s="34"/>
      <c r="BD439" s="34"/>
      <c r="BE439" s="34"/>
      <c r="BF439" s="34"/>
      <c r="BR439" s="34"/>
      <c r="BS439" s="34"/>
      <c r="BT439" s="34"/>
      <c r="BU439" s="34"/>
      <c r="BV439" s="34"/>
      <c r="BW439" s="34"/>
      <c r="BX439" s="34"/>
      <c r="BY439" s="34"/>
      <c r="BZ439" s="34"/>
      <c r="CA439" s="34"/>
      <c r="CB439" s="34"/>
      <c r="CC439" s="34"/>
      <c r="CD439" s="34"/>
      <c r="CE439" s="34"/>
      <c r="CF439" s="34"/>
      <c r="CG439" s="34"/>
      <c r="CH439" s="34"/>
      <c r="CI439" s="34"/>
      <c r="CJ439" s="34"/>
      <c r="CK439" s="34"/>
      <c r="CL439" s="34"/>
      <c r="CM439" s="34"/>
      <c r="CN439" s="34"/>
      <c r="CO439" s="34"/>
      <c r="CP439" s="34"/>
      <c r="CQ439" s="34"/>
      <c r="CR439" s="34"/>
      <c r="CS439" s="34"/>
      <c r="CT439" s="34"/>
      <c r="CU439" s="34"/>
      <c r="CV439" s="34"/>
      <c r="CW439" s="34"/>
      <c r="CX439" s="34"/>
      <c r="CY439" s="34"/>
      <c r="CZ439" s="34"/>
    </row>
    <row r="440" spans="1:104">
      <c r="A440" s="34"/>
      <c r="B440" s="34"/>
      <c r="C440" s="34"/>
      <c r="D440" s="34"/>
      <c r="E440" s="34"/>
      <c r="F440" s="34"/>
      <c r="G440" s="34"/>
      <c r="H440" s="34"/>
      <c r="I440" s="34"/>
      <c r="J440" s="34"/>
      <c r="K440" s="34"/>
      <c r="L440" s="34"/>
      <c r="M440" s="34"/>
      <c r="N440" s="34"/>
      <c r="O440" s="34"/>
      <c r="P440" s="34"/>
      <c r="Q440" s="57"/>
      <c r="R440" s="57"/>
      <c r="S440" s="34"/>
      <c r="T440" s="37"/>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A440" s="34"/>
      <c r="BB440" s="34"/>
      <c r="BC440" s="34"/>
      <c r="BD440" s="34"/>
      <c r="BE440" s="34"/>
      <c r="BF440" s="34"/>
      <c r="BR440" s="34"/>
      <c r="BS440" s="34"/>
      <c r="BT440" s="34"/>
      <c r="BU440" s="34"/>
      <c r="BV440" s="34"/>
      <c r="BW440" s="34"/>
      <c r="BX440" s="34"/>
      <c r="BY440" s="34"/>
      <c r="BZ440" s="34"/>
      <c r="CA440" s="34"/>
      <c r="CB440" s="34"/>
      <c r="CC440" s="34"/>
      <c r="CD440" s="34"/>
      <c r="CE440" s="34"/>
      <c r="CF440" s="34"/>
      <c r="CG440" s="34"/>
      <c r="CH440" s="34"/>
      <c r="CI440" s="34"/>
      <c r="CJ440" s="34"/>
      <c r="CK440" s="34"/>
      <c r="CL440" s="34"/>
      <c r="CM440" s="34"/>
      <c r="CN440" s="34"/>
      <c r="CO440" s="34"/>
      <c r="CP440" s="34"/>
      <c r="CQ440" s="34"/>
      <c r="CR440" s="34"/>
      <c r="CS440" s="34"/>
      <c r="CT440" s="34"/>
      <c r="CU440" s="34"/>
      <c r="CV440" s="34"/>
      <c r="CW440" s="34"/>
      <c r="CX440" s="34"/>
      <c r="CY440" s="34"/>
      <c r="CZ440" s="34"/>
    </row>
    <row r="441" spans="1:104">
      <c r="A441" s="34"/>
      <c r="B441" s="34"/>
      <c r="C441" s="34"/>
      <c r="D441" s="34"/>
      <c r="E441" s="34"/>
      <c r="F441" s="34"/>
      <c r="G441" s="34"/>
      <c r="H441" s="34"/>
      <c r="I441" s="34"/>
      <c r="J441" s="34"/>
      <c r="K441" s="34"/>
      <c r="L441" s="34"/>
      <c r="M441" s="34"/>
      <c r="N441" s="34"/>
      <c r="O441" s="34"/>
      <c r="P441" s="34"/>
      <c r="Q441" s="57"/>
      <c r="R441" s="57"/>
      <c r="S441" s="34"/>
      <c r="T441" s="37"/>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A441" s="34"/>
      <c r="BB441" s="34"/>
      <c r="BC441" s="34"/>
      <c r="BD441" s="34"/>
      <c r="BE441" s="34"/>
      <c r="BF441" s="34"/>
      <c r="BR441" s="34"/>
      <c r="BS441" s="34"/>
      <c r="BT441" s="34"/>
      <c r="BU441" s="34"/>
      <c r="BV441" s="34"/>
      <c r="BW441" s="34"/>
      <c r="BX441" s="34"/>
      <c r="BY441" s="34"/>
      <c r="BZ441" s="34"/>
      <c r="CA441" s="34"/>
      <c r="CB441" s="34"/>
      <c r="CC441" s="34"/>
      <c r="CD441" s="34"/>
      <c r="CE441" s="34"/>
      <c r="CF441" s="34"/>
      <c r="CG441" s="34"/>
      <c r="CH441" s="34"/>
      <c r="CI441" s="34"/>
      <c r="CJ441" s="34"/>
      <c r="CK441" s="34"/>
      <c r="CL441" s="34"/>
      <c r="CM441" s="34"/>
      <c r="CN441" s="34"/>
      <c r="CO441" s="34"/>
      <c r="CP441" s="34"/>
      <c r="CQ441" s="34"/>
      <c r="CR441" s="34"/>
      <c r="CS441" s="34"/>
      <c r="CT441" s="34"/>
      <c r="CU441" s="34"/>
      <c r="CV441" s="34"/>
      <c r="CW441" s="34"/>
      <c r="CX441" s="34"/>
      <c r="CY441" s="34"/>
      <c r="CZ441" s="34"/>
    </row>
    <row r="442" spans="1:104">
      <c r="A442" s="34"/>
      <c r="B442" s="34"/>
      <c r="C442" s="34"/>
      <c r="D442" s="34"/>
      <c r="E442" s="34"/>
      <c r="F442" s="34"/>
      <c r="G442" s="34"/>
      <c r="H442" s="34"/>
      <c r="I442" s="34"/>
      <c r="J442" s="34"/>
      <c r="K442" s="34"/>
      <c r="L442" s="34"/>
      <c r="M442" s="34"/>
      <c r="N442" s="34"/>
      <c r="O442" s="34"/>
      <c r="P442" s="34"/>
      <c r="Q442" s="57"/>
      <c r="R442" s="57"/>
      <c r="S442" s="34"/>
      <c r="T442" s="37"/>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c r="BR442" s="34"/>
      <c r="BS442" s="34"/>
      <c r="BT442" s="34"/>
      <c r="BU442" s="34"/>
      <c r="BV442" s="34"/>
      <c r="BW442" s="34"/>
      <c r="BX442" s="34"/>
      <c r="BY442" s="34"/>
      <c r="BZ442" s="34"/>
      <c r="CA442" s="34"/>
      <c r="CB442" s="34"/>
      <c r="CC442" s="34"/>
      <c r="CD442" s="34"/>
      <c r="CE442" s="34"/>
      <c r="CF442" s="34"/>
      <c r="CG442" s="34"/>
      <c r="CH442" s="34"/>
      <c r="CI442" s="34"/>
      <c r="CJ442" s="34"/>
      <c r="CK442" s="34"/>
      <c r="CL442" s="34"/>
      <c r="CM442" s="34"/>
      <c r="CN442" s="34"/>
      <c r="CO442" s="34"/>
      <c r="CP442" s="34"/>
      <c r="CQ442" s="34"/>
      <c r="CR442" s="34"/>
      <c r="CS442" s="34"/>
      <c r="CT442" s="34"/>
      <c r="CU442" s="34"/>
      <c r="CV442" s="34"/>
      <c r="CW442" s="34"/>
      <c r="CX442" s="34"/>
      <c r="CY442" s="34"/>
      <c r="CZ442" s="34"/>
    </row>
    <row r="443" spans="1:104">
      <c r="A443" s="34"/>
      <c r="B443" s="34"/>
      <c r="C443" s="34"/>
      <c r="D443" s="34"/>
      <c r="E443" s="34"/>
      <c r="F443" s="34"/>
      <c r="G443" s="34"/>
      <c r="H443" s="34"/>
      <c r="I443" s="34"/>
      <c r="J443" s="34"/>
      <c r="K443" s="34"/>
      <c r="L443" s="34"/>
      <c r="M443" s="34"/>
      <c r="N443" s="34"/>
      <c r="O443" s="34"/>
      <c r="P443" s="34"/>
      <c r="Q443" s="57"/>
      <c r="R443" s="57"/>
      <c r="S443" s="34"/>
      <c r="T443" s="37"/>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A443" s="34"/>
      <c r="BB443" s="34"/>
      <c r="BC443" s="34"/>
      <c r="BD443" s="34"/>
      <c r="BE443" s="34"/>
      <c r="BF443" s="34"/>
      <c r="BR443" s="34"/>
      <c r="BS443" s="34"/>
      <c r="BT443" s="34"/>
      <c r="BU443" s="34"/>
      <c r="BV443" s="34"/>
      <c r="BW443" s="34"/>
      <c r="BX443" s="34"/>
      <c r="BY443" s="34"/>
      <c r="BZ443" s="34"/>
      <c r="CA443" s="34"/>
      <c r="CB443" s="34"/>
      <c r="CC443" s="34"/>
      <c r="CD443" s="34"/>
      <c r="CE443" s="34"/>
      <c r="CF443" s="34"/>
      <c r="CG443" s="34"/>
      <c r="CH443" s="34"/>
      <c r="CI443" s="34"/>
      <c r="CJ443" s="34"/>
      <c r="CK443" s="34"/>
      <c r="CL443" s="34"/>
      <c r="CM443" s="34"/>
      <c r="CN443" s="34"/>
      <c r="CO443" s="34"/>
      <c r="CP443" s="34"/>
      <c r="CQ443" s="34"/>
      <c r="CR443" s="34"/>
      <c r="CS443" s="34"/>
      <c r="CT443" s="34"/>
      <c r="CU443" s="34"/>
      <c r="CV443" s="34"/>
      <c r="CW443" s="34"/>
      <c r="CX443" s="34"/>
      <c r="CY443" s="34"/>
      <c r="CZ443" s="34"/>
    </row>
    <row r="444" spans="1:104">
      <c r="A444" s="34"/>
      <c r="B444" s="34"/>
      <c r="C444" s="34"/>
      <c r="D444" s="34"/>
      <c r="E444" s="34"/>
      <c r="F444" s="34"/>
      <c r="G444" s="34"/>
      <c r="H444" s="34"/>
      <c r="I444" s="34"/>
      <c r="J444" s="34"/>
      <c r="K444" s="34"/>
      <c r="L444" s="34"/>
      <c r="M444" s="34"/>
      <c r="N444" s="34"/>
      <c r="O444" s="34"/>
      <c r="P444" s="34"/>
      <c r="Q444" s="57"/>
      <c r="R444" s="57"/>
      <c r="S444" s="34"/>
      <c r="T444" s="37"/>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A444" s="34"/>
      <c r="BB444" s="34"/>
      <c r="BC444" s="34"/>
      <c r="BD444" s="34"/>
      <c r="BE444" s="34"/>
      <c r="BF444" s="34"/>
      <c r="BR444" s="34"/>
      <c r="BS444" s="34"/>
      <c r="BT444" s="34"/>
      <c r="BU444" s="34"/>
      <c r="BV444" s="34"/>
      <c r="BW444" s="34"/>
      <c r="BX444" s="34"/>
      <c r="BY444" s="34"/>
      <c r="BZ444" s="34"/>
      <c r="CA444" s="34"/>
      <c r="CB444" s="34"/>
      <c r="CC444" s="34"/>
      <c r="CD444" s="34"/>
      <c r="CE444" s="34"/>
      <c r="CF444" s="34"/>
      <c r="CG444" s="34"/>
      <c r="CH444" s="34"/>
      <c r="CI444" s="34"/>
      <c r="CJ444" s="34"/>
      <c r="CK444" s="34"/>
      <c r="CL444" s="34"/>
      <c r="CM444" s="34"/>
      <c r="CN444" s="34"/>
      <c r="CO444" s="34"/>
      <c r="CP444" s="34"/>
      <c r="CQ444" s="34"/>
      <c r="CR444" s="34"/>
      <c r="CS444" s="34"/>
      <c r="CT444" s="34"/>
      <c r="CU444" s="34"/>
      <c r="CV444" s="34"/>
      <c r="CW444" s="34"/>
      <c r="CX444" s="34"/>
      <c r="CY444" s="34"/>
      <c r="CZ444" s="34"/>
    </row>
    <row r="445" spans="1:104">
      <c r="A445" s="34"/>
      <c r="B445" s="34"/>
      <c r="C445" s="34"/>
      <c r="D445" s="34"/>
      <c r="E445" s="34"/>
      <c r="F445" s="34"/>
      <c r="G445" s="34"/>
      <c r="H445" s="34"/>
      <c r="I445" s="34"/>
      <c r="J445" s="34"/>
      <c r="K445" s="34"/>
      <c r="L445" s="34"/>
      <c r="M445" s="34"/>
      <c r="N445" s="34"/>
      <c r="O445" s="34"/>
      <c r="P445" s="34"/>
      <c r="Q445" s="57"/>
      <c r="R445" s="57"/>
      <c r="S445" s="34"/>
      <c r="T445" s="37"/>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A445" s="34"/>
      <c r="BB445" s="34"/>
      <c r="BC445" s="34"/>
      <c r="BD445" s="34"/>
      <c r="BE445" s="34"/>
      <c r="BF445" s="34"/>
      <c r="BR445" s="34"/>
      <c r="BS445" s="34"/>
      <c r="BT445" s="34"/>
      <c r="BU445" s="34"/>
      <c r="BV445" s="34"/>
      <c r="BW445" s="34"/>
      <c r="BX445" s="34"/>
      <c r="BY445" s="34"/>
      <c r="BZ445" s="34"/>
      <c r="CA445" s="34"/>
      <c r="CB445" s="34"/>
      <c r="CC445" s="34"/>
      <c r="CD445" s="34"/>
      <c r="CE445" s="34"/>
      <c r="CF445" s="34"/>
      <c r="CG445" s="34"/>
      <c r="CH445" s="34"/>
      <c r="CI445" s="34"/>
      <c r="CJ445" s="34"/>
      <c r="CK445" s="34"/>
      <c r="CL445" s="34"/>
      <c r="CM445" s="34"/>
      <c r="CN445" s="34"/>
      <c r="CO445" s="34"/>
      <c r="CP445" s="34"/>
      <c r="CQ445" s="34"/>
      <c r="CR445" s="34"/>
      <c r="CS445" s="34"/>
      <c r="CT445" s="34"/>
      <c r="CU445" s="34"/>
      <c r="CV445" s="34"/>
      <c r="CW445" s="34"/>
      <c r="CX445" s="34"/>
      <c r="CY445" s="34"/>
      <c r="CZ445" s="34"/>
    </row>
    <row r="446" spans="1:104">
      <c r="A446" s="34"/>
      <c r="B446" s="34"/>
      <c r="C446" s="34"/>
      <c r="D446" s="34"/>
      <c r="E446" s="34"/>
      <c r="F446" s="34"/>
      <c r="G446" s="34"/>
      <c r="H446" s="34"/>
      <c r="I446" s="34"/>
      <c r="J446" s="34"/>
      <c r="K446" s="34"/>
      <c r="L446" s="34"/>
      <c r="M446" s="34"/>
      <c r="N446" s="34"/>
      <c r="O446" s="34"/>
      <c r="P446" s="34"/>
      <c r="Q446" s="57"/>
      <c r="R446" s="57"/>
      <c r="S446" s="34"/>
      <c r="T446" s="37"/>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row>
    <row r="447" spans="1:104">
      <c r="A447" s="34"/>
      <c r="B447" s="34"/>
      <c r="C447" s="34"/>
      <c r="D447" s="34"/>
      <c r="E447" s="34"/>
      <c r="F447" s="34"/>
      <c r="G447" s="34"/>
      <c r="H447" s="34"/>
      <c r="I447" s="34"/>
      <c r="J447" s="34"/>
      <c r="K447" s="34"/>
      <c r="L447" s="34"/>
      <c r="M447" s="34"/>
      <c r="N447" s="34"/>
      <c r="O447" s="34"/>
      <c r="P447" s="34"/>
      <c r="Q447" s="57"/>
      <c r="R447" s="57"/>
      <c r="S447" s="34"/>
      <c r="T447" s="37"/>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c r="BR447" s="34"/>
      <c r="BS447" s="34"/>
      <c r="BT447" s="34"/>
      <c r="BU447" s="34"/>
      <c r="BV447" s="34"/>
      <c r="BW447" s="34"/>
      <c r="BX447" s="34"/>
      <c r="BY447" s="34"/>
      <c r="BZ447" s="34"/>
      <c r="CA447" s="34"/>
      <c r="CB447" s="34"/>
      <c r="CC447" s="34"/>
      <c r="CD447" s="34"/>
      <c r="CE447" s="34"/>
      <c r="CF447" s="34"/>
      <c r="CG447" s="34"/>
      <c r="CH447" s="34"/>
      <c r="CI447" s="34"/>
      <c r="CJ447" s="34"/>
      <c r="CK447" s="34"/>
      <c r="CL447" s="34"/>
      <c r="CM447" s="34"/>
      <c r="CN447" s="34"/>
      <c r="CO447" s="34"/>
      <c r="CP447" s="34"/>
      <c r="CQ447" s="34"/>
      <c r="CR447" s="34"/>
      <c r="CS447" s="34"/>
      <c r="CT447" s="34"/>
      <c r="CU447" s="34"/>
      <c r="CV447" s="34"/>
      <c r="CW447" s="34"/>
      <c r="CX447" s="34"/>
      <c r="CY447" s="34"/>
      <c r="CZ447" s="34"/>
    </row>
    <row r="448" spans="1:104">
      <c r="A448" s="34"/>
      <c r="B448" s="34"/>
      <c r="C448" s="34"/>
      <c r="D448" s="34"/>
      <c r="E448" s="34"/>
      <c r="F448" s="34"/>
      <c r="G448" s="34"/>
      <c r="H448" s="34"/>
      <c r="I448" s="34"/>
      <c r="J448" s="34"/>
      <c r="K448" s="34"/>
      <c r="L448" s="34"/>
      <c r="M448" s="34"/>
      <c r="N448" s="34"/>
      <c r="O448" s="34"/>
      <c r="P448" s="34"/>
      <c r="Q448" s="57"/>
      <c r="R448" s="57"/>
      <c r="S448" s="34"/>
      <c r="T448" s="37"/>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c r="BR448" s="34"/>
      <c r="BS448" s="34"/>
      <c r="BT448" s="34"/>
      <c r="BU448" s="34"/>
      <c r="BV448" s="34"/>
      <c r="BW448" s="34"/>
      <c r="BX448" s="34"/>
      <c r="BY448" s="34"/>
      <c r="BZ448" s="34"/>
      <c r="CA448" s="34"/>
      <c r="CB448" s="34"/>
      <c r="CC448" s="34"/>
      <c r="CD448" s="34"/>
      <c r="CE448" s="34"/>
      <c r="CF448" s="34"/>
      <c r="CG448" s="34"/>
      <c r="CH448" s="34"/>
      <c r="CI448" s="34"/>
      <c r="CJ448" s="34"/>
      <c r="CK448" s="34"/>
      <c r="CL448" s="34"/>
      <c r="CM448" s="34"/>
      <c r="CN448" s="34"/>
      <c r="CO448" s="34"/>
      <c r="CP448" s="34"/>
      <c r="CQ448" s="34"/>
      <c r="CR448" s="34"/>
      <c r="CS448" s="34"/>
      <c r="CT448" s="34"/>
      <c r="CU448" s="34"/>
      <c r="CV448" s="34"/>
      <c r="CW448" s="34"/>
      <c r="CX448" s="34"/>
      <c r="CY448" s="34"/>
      <c r="CZ448" s="34"/>
    </row>
    <row r="449" spans="1:104">
      <c r="A449" s="34"/>
      <c r="B449" s="34"/>
      <c r="C449" s="34"/>
      <c r="D449" s="34"/>
      <c r="E449" s="34"/>
      <c r="F449" s="34"/>
      <c r="G449" s="34"/>
      <c r="H449" s="34"/>
      <c r="I449" s="34"/>
      <c r="J449" s="34"/>
      <c r="K449" s="34"/>
      <c r="L449" s="34"/>
      <c r="M449" s="34"/>
      <c r="N449" s="34"/>
      <c r="O449" s="34"/>
      <c r="P449" s="34"/>
      <c r="Q449" s="57"/>
      <c r="R449" s="57"/>
      <c r="S449" s="34"/>
      <c r="T449" s="37"/>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c r="BR449" s="34"/>
      <c r="BS449" s="34"/>
      <c r="BT449" s="34"/>
      <c r="BU449" s="34"/>
      <c r="BV449" s="34"/>
      <c r="BW449" s="34"/>
      <c r="BX449" s="34"/>
      <c r="BY449" s="34"/>
      <c r="BZ449" s="34"/>
      <c r="CA449" s="34"/>
      <c r="CB449" s="34"/>
      <c r="CC449" s="34"/>
      <c r="CD449" s="34"/>
      <c r="CE449" s="34"/>
      <c r="CF449" s="34"/>
      <c r="CG449" s="34"/>
      <c r="CH449" s="34"/>
      <c r="CI449" s="34"/>
      <c r="CJ449" s="34"/>
      <c r="CK449" s="34"/>
      <c r="CL449" s="34"/>
      <c r="CM449" s="34"/>
      <c r="CN449" s="34"/>
      <c r="CO449" s="34"/>
      <c r="CP449" s="34"/>
      <c r="CQ449" s="34"/>
      <c r="CR449" s="34"/>
      <c r="CS449" s="34"/>
      <c r="CT449" s="34"/>
      <c r="CU449" s="34"/>
      <c r="CV449" s="34"/>
      <c r="CW449" s="34"/>
      <c r="CX449" s="34"/>
      <c r="CY449" s="34"/>
      <c r="CZ449" s="34"/>
    </row>
    <row r="450" spans="1:104">
      <c r="A450" s="34"/>
      <c r="B450" s="34"/>
      <c r="C450" s="34"/>
      <c r="D450" s="34"/>
      <c r="E450" s="34"/>
      <c r="F450" s="34"/>
      <c r="G450" s="34"/>
      <c r="H450" s="34"/>
      <c r="I450" s="34"/>
      <c r="J450" s="34"/>
      <c r="K450" s="34"/>
      <c r="L450" s="34"/>
      <c r="M450" s="34"/>
      <c r="N450" s="34"/>
      <c r="O450" s="34"/>
      <c r="P450" s="34"/>
      <c r="Q450" s="57"/>
      <c r="R450" s="57"/>
      <c r="S450" s="34"/>
      <c r="T450" s="37"/>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c r="BR450" s="34"/>
      <c r="BS450" s="34"/>
      <c r="BT450" s="34"/>
      <c r="BU450" s="34"/>
      <c r="BV450" s="34"/>
      <c r="BW450" s="34"/>
      <c r="BX450" s="34"/>
      <c r="BY450" s="34"/>
      <c r="BZ450" s="34"/>
      <c r="CA450" s="34"/>
      <c r="CB450" s="34"/>
      <c r="CC450" s="34"/>
      <c r="CD450" s="34"/>
      <c r="CE450" s="34"/>
      <c r="CF450" s="34"/>
      <c r="CG450" s="34"/>
      <c r="CH450" s="34"/>
      <c r="CI450" s="34"/>
      <c r="CJ450" s="34"/>
      <c r="CK450" s="34"/>
      <c r="CL450" s="34"/>
      <c r="CM450" s="34"/>
      <c r="CN450" s="34"/>
      <c r="CO450" s="34"/>
      <c r="CP450" s="34"/>
      <c r="CQ450" s="34"/>
      <c r="CR450" s="34"/>
      <c r="CS450" s="34"/>
      <c r="CT450" s="34"/>
      <c r="CU450" s="34"/>
      <c r="CV450" s="34"/>
      <c r="CW450" s="34"/>
      <c r="CX450" s="34"/>
      <c r="CY450" s="34"/>
      <c r="CZ450" s="34"/>
    </row>
    <row r="451" spans="1:104">
      <c r="A451" s="34"/>
      <c r="B451" s="34"/>
      <c r="C451" s="34"/>
      <c r="D451" s="34"/>
      <c r="E451" s="34"/>
      <c r="F451" s="34"/>
      <c r="G451" s="34"/>
      <c r="H451" s="34"/>
      <c r="I451" s="34"/>
      <c r="J451" s="34"/>
      <c r="K451" s="34"/>
      <c r="L451" s="34"/>
      <c r="M451" s="34"/>
      <c r="N451" s="34"/>
      <c r="O451" s="34"/>
      <c r="P451" s="34"/>
      <c r="Q451" s="57"/>
      <c r="R451" s="57"/>
      <c r="S451" s="34"/>
      <c r="T451" s="37"/>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A451" s="34"/>
      <c r="BB451" s="34"/>
      <c r="BC451" s="34"/>
      <c r="BD451" s="34"/>
      <c r="BE451" s="34"/>
      <c r="BF451" s="34"/>
      <c r="BR451" s="34"/>
      <c r="BS451" s="34"/>
      <c r="BT451" s="34"/>
      <c r="BU451" s="34"/>
      <c r="BV451" s="34"/>
      <c r="BW451" s="34"/>
      <c r="BX451" s="34"/>
      <c r="BY451" s="34"/>
      <c r="BZ451" s="34"/>
      <c r="CA451" s="34"/>
      <c r="CB451" s="34"/>
      <c r="CC451" s="34"/>
      <c r="CD451" s="34"/>
      <c r="CE451" s="34"/>
      <c r="CF451" s="34"/>
      <c r="CG451" s="34"/>
      <c r="CH451" s="34"/>
      <c r="CI451" s="34"/>
      <c r="CJ451" s="34"/>
      <c r="CK451" s="34"/>
      <c r="CL451" s="34"/>
      <c r="CM451" s="34"/>
      <c r="CN451" s="34"/>
      <c r="CO451" s="34"/>
      <c r="CP451" s="34"/>
      <c r="CQ451" s="34"/>
      <c r="CR451" s="34"/>
      <c r="CS451" s="34"/>
      <c r="CT451" s="34"/>
      <c r="CU451" s="34"/>
      <c r="CV451" s="34"/>
      <c r="CW451" s="34"/>
      <c r="CX451" s="34"/>
      <c r="CY451" s="34"/>
      <c r="CZ451" s="34"/>
    </row>
    <row r="452" spans="1:104">
      <c r="A452" s="34"/>
      <c r="B452" s="34"/>
      <c r="C452" s="34"/>
      <c r="D452" s="34"/>
      <c r="E452" s="34"/>
      <c r="F452" s="34"/>
      <c r="G452" s="34"/>
      <c r="H452" s="34"/>
      <c r="I452" s="34"/>
      <c r="J452" s="34"/>
      <c r="K452" s="34"/>
      <c r="L452" s="34"/>
      <c r="M452" s="34"/>
      <c r="N452" s="34"/>
      <c r="O452" s="34"/>
      <c r="P452" s="34"/>
      <c r="Q452" s="57"/>
      <c r="R452" s="57"/>
      <c r="S452" s="34"/>
      <c r="T452" s="37"/>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c r="BR452" s="34"/>
      <c r="BS452" s="34"/>
      <c r="BT452" s="34"/>
      <c r="BU452" s="34"/>
      <c r="BV452" s="34"/>
      <c r="BW452" s="34"/>
      <c r="BX452" s="34"/>
      <c r="BY452" s="34"/>
      <c r="BZ452" s="34"/>
      <c r="CA452" s="34"/>
      <c r="CB452" s="34"/>
      <c r="CC452" s="34"/>
      <c r="CD452" s="34"/>
      <c r="CE452" s="34"/>
      <c r="CF452" s="34"/>
      <c r="CG452" s="34"/>
      <c r="CH452" s="34"/>
      <c r="CI452" s="34"/>
      <c r="CJ452" s="34"/>
      <c r="CK452" s="34"/>
      <c r="CL452" s="34"/>
      <c r="CM452" s="34"/>
      <c r="CN452" s="34"/>
      <c r="CO452" s="34"/>
      <c r="CP452" s="34"/>
      <c r="CQ452" s="34"/>
      <c r="CR452" s="34"/>
      <c r="CS452" s="34"/>
      <c r="CT452" s="34"/>
      <c r="CU452" s="34"/>
      <c r="CV452" s="34"/>
      <c r="CW452" s="34"/>
      <c r="CX452" s="34"/>
      <c r="CY452" s="34"/>
      <c r="CZ452" s="34"/>
    </row>
    <row r="453" spans="1:104">
      <c r="A453" s="34"/>
      <c r="B453" s="34"/>
      <c r="C453" s="34"/>
      <c r="D453" s="34"/>
      <c r="E453" s="34"/>
      <c r="F453" s="34"/>
      <c r="G453" s="34"/>
      <c r="H453" s="34"/>
      <c r="I453" s="34"/>
      <c r="J453" s="34"/>
      <c r="K453" s="34"/>
      <c r="L453" s="34"/>
      <c r="M453" s="34"/>
      <c r="N453" s="34"/>
      <c r="O453" s="34"/>
      <c r="P453" s="34"/>
      <c r="Q453" s="57"/>
      <c r="R453" s="57"/>
      <c r="S453" s="34"/>
      <c r="T453" s="37"/>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c r="BR453" s="34"/>
      <c r="BS453" s="34"/>
      <c r="BT453" s="34"/>
      <c r="BU453" s="34"/>
      <c r="BV453" s="34"/>
      <c r="BW453" s="34"/>
      <c r="BX453" s="34"/>
      <c r="BY453" s="34"/>
      <c r="BZ453" s="34"/>
      <c r="CA453" s="34"/>
      <c r="CB453" s="34"/>
      <c r="CC453" s="34"/>
      <c r="CD453" s="34"/>
      <c r="CE453" s="34"/>
      <c r="CF453" s="34"/>
      <c r="CG453" s="34"/>
      <c r="CH453" s="34"/>
      <c r="CI453" s="34"/>
      <c r="CJ453" s="34"/>
      <c r="CK453" s="34"/>
      <c r="CL453" s="34"/>
      <c r="CM453" s="34"/>
      <c r="CN453" s="34"/>
      <c r="CO453" s="34"/>
      <c r="CP453" s="34"/>
      <c r="CQ453" s="34"/>
      <c r="CR453" s="34"/>
      <c r="CS453" s="34"/>
      <c r="CT453" s="34"/>
      <c r="CU453" s="34"/>
      <c r="CV453" s="34"/>
      <c r="CW453" s="34"/>
      <c r="CX453" s="34"/>
      <c r="CY453" s="34"/>
      <c r="CZ453" s="34"/>
    </row>
    <row r="454" spans="1:104">
      <c r="A454" s="34"/>
      <c r="B454" s="34"/>
      <c r="C454" s="34"/>
      <c r="D454" s="34"/>
      <c r="E454" s="34"/>
      <c r="F454" s="34"/>
      <c r="G454" s="34"/>
      <c r="H454" s="34"/>
      <c r="I454" s="34"/>
      <c r="J454" s="34"/>
      <c r="K454" s="34"/>
      <c r="L454" s="34"/>
      <c r="M454" s="34"/>
      <c r="N454" s="34"/>
      <c r="O454" s="34"/>
      <c r="P454" s="34"/>
      <c r="Q454" s="57"/>
      <c r="R454" s="57"/>
      <c r="S454" s="34"/>
      <c r="T454" s="37"/>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c r="BR454" s="34"/>
      <c r="BS454" s="34"/>
      <c r="BT454" s="34"/>
      <c r="BU454" s="34"/>
      <c r="BV454" s="34"/>
      <c r="BW454" s="34"/>
      <c r="BX454" s="34"/>
      <c r="BY454" s="34"/>
      <c r="BZ454" s="34"/>
      <c r="CA454" s="34"/>
      <c r="CB454" s="34"/>
      <c r="CC454" s="34"/>
      <c r="CD454" s="34"/>
      <c r="CE454" s="34"/>
      <c r="CF454" s="34"/>
      <c r="CG454" s="34"/>
      <c r="CH454" s="34"/>
      <c r="CI454" s="34"/>
      <c r="CJ454" s="34"/>
      <c r="CK454" s="34"/>
      <c r="CL454" s="34"/>
      <c r="CM454" s="34"/>
      <c r="CN454" s="34"/>
      <c r="CO454" s="34"/>
      <c r="CP454" s="34"/>
      <c r="CQ454" s="34"/>
      <c r="CR454" s="34"/>
      <c r="CS454" s="34"/>
      <c r="CT454" s="34"/>
      <c r="CU454" s="34"/>
      <c r="CV454" s="34"/>
      <c r="CW454" s="34"/>
      <c r="CX454" s="34"/>
      <c r="CY454" s="34"/>
      <c r="CZ454" s="34"/>
    </row>
    <row r="455" spans="1:104">
      <c r="A455" s="34"/>
      <c r="B455" s="34"/>
      <c r="C455" s="34"/>
      <c r="D455" s="34"/>
      <c r="E455" s="34"/>
      <c r="F455" s="34"/>
      <c r="G455" s="34"/>
      <c r="H455" s="34"/>
      <c r="I455" s="34"/>
      <c r="J455" s="34"/>
      <c r="K455" s="34"/>
      <c r="L455" s="34"/>
      <c r="M455" s="34"/>
      <c r="N455" s="34"/>
      <c r="O455" s="34"/>
      <c r="P455" s="34"/>
      <c r="Q455" s="57"/>
      <c r="R455" s="57"/>
      <c r="S455" s="34"/>
      <c r="T455" s="37"/>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c r="BR455" s="34"/>
      <c r="BS455" s="34"/>
      <c r="BT455" s="34"/>
      <c r="BU455" s="34"/>
      <c r="BV455" s="34"/>
      <c r="BW455" s="34"/>
      <c r="BX455" s="34"/>
      <c r="BY455" s="34"/>
      <c r="BZ455" s="34"/>
      <c r="CA455" s="34"/>
      <c r="CB455" s="34"/>
      <c r="CC455" s="34"/>
      <c r="CD455" s="34"/>
      <c r="CE455" s="34"/>
      <c r="CF455" s="34"/>
      <c r="CG455" s="34"/>
      <c r="CH455" s="34"/>
      <c r="CI455" s="34"/>
      <c r="CJ455" s="34"/>
      <c r="CK455" s="34"/>
      <c r="CL455" s="34"/>
      <c r="CM455" s="34"/>
      <c r="CN455" s="34"/>
      <c r="CO455" s="34"/>
      <c r="CP455" s="34"/>
      <c r="CQ455" s="34"/>
      <c r="CR455" s="34"/>
      <c r="CS455" s="34"/>
      <c r="CT455" s="34"/>
      <c r="CU455" s="34"/>
      <c r="CV455" s="34"/>
      <c r="CW455" s="34"/>
      <c r="CX455" s="34"/>
      <c r="CY455" s="34"/>
      <c r="CZ455" s="34"/>
    </row>
    <row r="456" spans="1:104">
      <c r="A456" s="34"/>
      <c r="B456" s="34"/>
      <c r="C456" s="34"/>
      <c r="D456" s="34"/>
      <c r="E456" s="34"/>
      <c r="F456" s="34"/>
      <c r="G456" s="34"/>
      <c r="H456" s="34"/>
      <c r="I456" s="34"/>
      <c r="J456" s="34"/>
      <c r="K456" s="34"/>
      <c r="L456" s="34"/>
      <c r="M456" s="34"/>
      <c r="N456" s="34"/>
      <c r="O456" s="34"/>
      <c r="P456" s="34"/>
      <c r="Q456" s="57"/>
      <c r="R456" s="57"/>
      <c r="S456" s="34"/>
      <c r="T456" s="37"/>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c r="BR456" s="34"/>
      <c r="BS456" s="34"/>
      <c r="BT456" s="34"/>
      <c r="BU456" s="34"/>
      <c r="BV456" s="34"/>
      <c r="BW456" s="34"/>
      <c r="BX456" s="34"/>
      <c r="BY456" s="34"/>
      <c r="BZ456" s="34"/>
      <c r="CA456" s="34"/>
      <c r="CB456" s="34"/>
      <c r="CC456" s="34"/>
      <c r="CD456" s="34"/>
      <c r="CE456" s="34"/>
      <c r="CF456" s="34"/>
      <c r="CG456" s="34"/>
      <c r="CH456" s="34"/>
      <c r="CI456" s="34"/>
      <c r="CJ456" s="34"/>
      <c r="CK456" s="34"/>
      <c r="CL456" s="34"/>
      <c r="CM456" s="34"/>
      <c r="CN456" s="34"/>
      <c r="CO456" s="34"/>
      <c r="CP456" s="34"/>
      <c r="CQ456" s="34"/>
      <c r="CR456" s="34"/>
      <c r="CS456" s="34"/>
      <c r="CT456" s="34"/>
      <c r="CU456" s="34"/>
      <c r="CV456" s="34"/>
      <c r="CW456" s="34"/>
      <c r="CX456" s="34"/>
      <c r="CY456" s="34"/>
      <c r="CZ456" s="34"/>
    </row>
    <row r="457" spans="1:104">
      <c r="A457" s="34"/>
      <c r="B457" s="34"/>
      <c r="C457" s="34"/>
      <c r="D457" s="34"/>
      <c r="E457" s="34"/>
      <c r="F457" s="34"/>
      <c r="G457" s="34"/>
      <c r="H457" s="34"/>
      <c r="I457" s="34"/>
      <c r="J457" s="34"/>
      <c r="K457" s="34"/>
      <c r="L457" s="34"/>
      <c r="M457" s="34"/>
      <c r="N457" s="34"/>
      <c r="O457" s="34"/>
      <c r="P457" s="34"/>
      <c r="Q457" s="57"/>
      <c r="R457" s="57"/>
      <c r="S457" s="34"/>
      <c r="T457" s="37"/>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c r="BR457" s="34"/>
      <c r="BS457" s="34"/>
      <c r="BT457" s="34"/>
      <c r="BU457" s="34"/>
      <c r="BV457" s="34"/>
      <c r="BW457" s="34"/>
      <c r="BX457" s="34"/>
      <c r="BY457" s="34"/>
      <c r="BZ457" s="34"/>
      <c r="CA457" s="34"/>
      <c r="CB457" s="34"/>
      <c r="CC457" s="34"/>
      <c r="CD457" s="34"/>
      <c r="CE457" s="34"/>
      <c r="CF457" s="34"/>
      <c r="CG457" s="34"/>
      <c r="CH457" s="34"/>
      <c r="CI457" s="34"/>
      <c r="CJ457" s="34"/>
      <c r="CK457" s="34"/>
      <c r="CL457" s="34"/>
      <c r="CM457" s="34"/>
      <c r="CN457" s="34"/>
      <c r="CO457" s="34"/>
      <c r="CP457" s="34"/>
      <c r="CQ457" s="34"/>
      <c r="CR457" s="34"/>
      <c r="CS457" s="34"/>
      <c r="CT457" s="34"/>
      <c r="CU457" s="34"/>
      <c r="CV457" s="34"/>
      <c r="CW457" s="34"/>
      <c r="CX457" s="34"/>
      <c r="CY457" s="34"/>
      <c r="CZ457" s="34"/>
    </row>
    <row r="458" spans="1:104">
      <c r="A458" s="34"/>
      <c r="B458" s="34"/>
      <c r="C458" s="34"/>
      <c r="D458" s="34"/>
      <c r="E458" s="34"/>
      <c r="F458" s="34"/>
      <c r="G458" s="34"/>
      <c r="H458" s="34"/>
      <c r="I458" s="34"/>
      <c r="J458" s="34"/>
      <c r="K458" s="34"/>
      <c r="L458" s="34"/>
      <c r="M458" s="34"/>
      <c r="N458" s="34"/>
      <c r="O458" s="34"/>
      <c r="P458" s="34"/>
      <c r="Q458" s="57"/>
      <c r="R458" s="57"/>
      <c r="S458" s="34"/>
      <c r="T458" s="37"/>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c r="BR458" s="34"/>
      <c r="BS458" s="34"/>
      <c r="BT458" s="34"/>
      <c r="BU458" s="34"/>
      <c r="BV458" s="34"/>
      <c r="BW458" s="34"/>
      <c r="BX458" s="34"/>
      <c r="BY458" s="34"/>
      <c r="BZ458" s="34"/>
      <c r="CA458" s="34"/>
      <c r="CB458" s="34"/>
      <c r="CC458" s="34"/>
      <c r="CD458" s="34"/>
      <c r="CE458" s="34"/>
      <c r="CF458" s="34"/>
      <c r="CG458" s="34"/>
      <c r="CH458" s="34"/>
      <c r="CI458" s="34"/>
      <c r="CJ458" s="34"/>
      <c r="CK458" s="34"/>
      <c r="CL458" s="34"/>
      <c r="CM458" s="34"/>
      <c r="CN458" s="34"/>
      <c r="CO458" s="34"/>
      <c r="CP458" s="34"/>
      <c r="CQ458" s="34"/>
      <c r="CR458" s="34"/>
      <c r="CS458" s="34"/>
      <c r="CT458" s="34"/>
      <c r="CU458" s="34"/>
      <c r="CV458" s="34"/>
      <c r="CW458" s="34"/>
      <c r="CX458" s="34"/>
      <c r="CY458" s="34"/>
      <c r="CZ458" s="34"/>
    </row>
    <row r="459" spans="1:104">
      <c r="A459" s="34"/>
      <c r="B459" s="34"/>
      <c r="C459" s="34"/>
      <c r="D459" s="34"/>
      <c r="E459" s="34"/>
      <c r="F459" s="34"/>
      <c r="G459" s="34"/>
      <c r="H459" s="34"/>
      <c r="I459" s="34"/>
      <c r="J459" s="34"/>
      <c r="K459" s="34"/>
      <c r="L459" s="34"/>
      <c r="M459" s="34"/>
      <c r="N459" s="34"/>
      <c r="O459" s="34"/>
      <c r="P459" s="34"/>
      <c r="Q459" s="57"/>
      <c r="R459" s="57"/>
      <c r="S459" s="34"/>
      <c r="T459" s="37"/>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row>
    <row r="460" spans="1:104">
      <c r="A460" s="34"/>
      <c r="B460" s="34"/>
      <c r="C460" s="34"/>
      <c r="D460" s="34"/>
      <c r="E460" s="34"/>
      <c r="F460" s="34"/>
      <c r="G460" s="34"/>
      <c r="H460" s="34"/>
      <c r="I460" s="34"/>
      <c r="J460" s="34"/>
      <c r="K460" s="34"/>
      <c r="L460" s="34"/>
      <c r="M460" s="34"/>
      <c r="N460" s="34"/>
      <c r="O460" s="34"/>
      <c r="P460" s="34"/>
      <c r="Q460" s="57"/>
      <c r="R460" s="57"/>
      <c r="S460" s="34"/>
      <c r="T460" s="37"/>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c r="BR460" s="34"/>
      <c r="BS460" s="34"/>
      <c r="BT460" s="34"/>
      <c r="BU460" s="34"/>
      <c r="BV460" s="34"/>
      <c r="BW460" s="34"/>
      <c r="BX460" s="34"/>
      <c r="BY460" s="34"/>
      <c r="BZ460" s="34"/>
      <c r="CA460" s="34"/>
      <c r="CB460" s="34"/>
      <c r="CC460" s="34"/>
      <c r="CD460" s="34"/>
      <c r="CE460" s="34"/>
      <c r="CF460" s="34"/>
      <c r="CG460" s="34"/>
      <c r="CH460" s="34"/>
      <c r="CI460" s="34"/>
      <c r="CJ460" s="34"/>
      <c r="CK460" s="34"/>
      <c r="CL460" s="34"/>
      <c r="CM460" s="34"/>
      <c r="CN460" s="34"/>
      <c r="CO460" s="34"/>
      <c r="CP460" s="34"/>
      <c r="CQ460" s="34"/>
      <c r="CR460" s="34"/>
      <c r="CS460" s="34"/>
      <c r="CT460" s="34"/>
      <c r="CU460" s="34"/>
      <c r="CV460" s="34"/>
      <c r="CW460" s="34"/>
      <c r="CX460" s="34"/>
      <c r="CY460" s="34"/>
      <c r="CZ460" s="34"/>
    </row>
    <row r="461" spans="1:104">
      <c r="A461" s="34"/>
      <c r="B461" s="34"/>
      <c r="C461" s="34"/>
      <c r="D461" s="34"/>
      <c r="E461" s="34"/>
      <c r="F461" s="34"/>
      <c r="G461" s="34"/>
      <c r="H461" s="34"/>
      <c r="I461" s="34"/>
      <c r="J461" s="34"/>
      <c r="K461" s="34"/>
      <c r="L461" s="34"/>
      <c r="M461" s="34"/>
      <c r="N461" s="34"/>
      <c r="O461" s="34"/>
      <c r="P461" s="34"/>
      <c r="Q461" s="57"/>
      <c r="R461" s="57"/>
      <c r="S461" s="34"/>
      <c r="T461" s="37"/>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c r="BR461" s="34"/>
      <c r="BS461" s="34"/>
      <c r="BT461" s="34"/>
      <c r="BU461" s="34"/>
      <c r="BV461" s="34"/>
      <c r="BW461" s="34"/>
      <c r="BX461" s="34"/>
      <c r="BY461" s="34"/>
      <c r="BZ461" s="34"/>
      <c r="CA461" s="34"/>
      <c r="CB461" s="34"/>
      <c r="CC461" s="34"/>
      <c r="CD461" s="34"/>
      <c r="CE461" s="34"/>
      <c r="CF461" s="34"/>
      <c r="CG461" s="34"/>
      <c r="CH461" s="34"/>
      <c r="CI461" s="34"/>
      <c r="CJ461" s="34"/>
      <c r="CK461" s="34"/>
      <c r="CL461" s="34"/>
      <c r="CM461" s="34"/>
      <c r="CN461" s="34"/>
      <c r="CO461" s="34"/>
      <c r="CP461" s="34"/>
      <c r="CQ461" s="34"/>
      <c r="CR461" s="34"/>
      <c r="CS461" s="34"/>
      <c r="CT461" s="34"/>
      <c r="CU461" s="34"/>
      <c r="CV461" s="34"/>
      <c r="CW461" s="34"/>
      <c r="CX461" s="34"/>
      <c r="CY461" s="34"/>
      <c r="CZ461" s="34"/>
    </row>
    <row r="462" spans="1:104">
      <c r="A462" s="34"/>
      <c r="B462" s="34"/>
      <c r="C462" s="34"/>
      <c r="D462" s="34"/>
      <c r="E462" s="34"/>
      <c r="F462" s="34"/>
      <c r="G462" s="34"/>
      <c r="H462" s="34"/>
      <c r="I462" s="34"/>
      <c r="J462" s="34"/>
      <c r="K462" s="34"/>
      <c r="L462" s="34"/>
      <c r="M462" s="34"/>
      <c r="N462" s="34"/>
      <c r="O462" s="34"/>
      <c r="P462" s="34"/>
      <c r="Q462" s="57"/>
      <c r="R462" s="57"/>
      <c r="S462" s="34"/>
      <c r="T462" s="37"/>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c r="BR462" s="34"/>
      <c r="BS462" s="34"/>
      <c r="BT462" s="34"/>
      <c r="BU462" s="34"/>
      <c r="BV462" s="34"/>
      <c r="BW462" s="34"/>
      <c r="BX462" s="34"/>
      <c r="BY462" s="34"/>
      <c r="BZ462" s="34"/>
      <c r="CA462" s="34"/>
      <c r="CB462" s="34"/>
      <c r="CC462" s="34"/>
      <c r="CD462" s="34"/>
      <c r="CE462" s="34"/>
      <c r="CF462" s="34"/>
      <c r="CG462" s="34"/>
      <c r="CH462" s="34"/>
      <c r="CI462" s="34"/>
      <c r="CJ462" s="34"/>
      <c r="CK462" s="34"/>
      <c r="CL462" s="34"/>
      <c r="CM462" s="34"/>
      <c r="CN462" s="34"/>
      <c r="CO462" s="34"/>
      <c r="CP462" s="34"/>
      <c r="CQ462" s="34"/>
      <c r="CR462" s="34"/>
      <c r="CS462" s="34"/>
      <c r="CT462" s="34"/>
      <c r="CU462" s="34"/>
      <c r="CV462" s="34"/>
      <c r="CW462" s="34"/>
      <c r="CX462" s="34"/>
      <c r="CY462" s="34"/>
      <c r="CZ462" s="34"/>
    </row>
    <row r="463" spans="1:104">
      <c r="A463" s="34"/>
      <c r="B463" s="34"/>
      <c r="C463" s="34"/>
      <c r="D463" s="34"/>
      <c r="E463" s="34"/>
      <c r="F463" s="34"/>
      <c r="G463" s="34"/>
      <c r="H463" s="34"/>
      <c r="I463" s="34"/>
      <c r="J463" s="34"/>
      <c r="K463" s="34"/>
      <c r="L463" s="34"/>
      <c r="M463" s="34"/>
      <c r="N463" s="34"/>
      <c r="O463" s="34"/>
      <c r="P463" s="34"/>
      <c r="Q463" s="57"/>
      <c r="R463" s="57"/>
      <c r="S463" s="34"/>
      <c r="T463" s="37"/>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c r="BR463" s="34"/>
      <c r="BS463" s="34"/>
      <c r="BT463" s="34"/>
      <c r="BU463" s="34"/>
      <c r="BV463" s="34"/>
      <c r="BW463" s="34"/>
      <c r="BX463" s="34"/>
      <c r="BY463" s="34"/>
      <c r="BZ463" s="34"/>
      <c r="CA463" s="34"/>
      <c r="CB463" s="34"/>
      <c r="CC463" s="34"/>
      <c r="CD463" s="34"/>
      <c r="CE463" s="34"/>
      <c r="CF463" s="34"/>
      <c r="CG463" s="34"/>
      <c r="CH463" s="34"/>
      <c r="CI463" s="34"/>
      <c r="CJ463" s="34"/>
      <c r="CK463" s="34"/>
      <c r="CL463" s="34"/>
      <c r="CM463" s="34"/>
      <c r="CN463" s="34"/>
      <c r="CO463" s="34"/>
      <c r="CP463" s="34"/>
      <c r="CQ463" s="34"/>
      <c r="CR463" s="34"/>
      <c r="CS463" s="34"/>
      <c r="CT463" s="34"/>
      <c r="CU463" s="34"/>
      <c r="CV463" s="34"/>
      <c r="CW463" s="34"/>
      <c r="CX463" s="34"/>
      <c r="CY463" s="34"/>
      <c r="CZ463" s="34"/>
    </row>
    <row r="464" spans="1:104">
      <c r="A464" s="34"/>
      <c r="B464" s="34"/>
      <c r="C464" s="34"/>
      <c r="D464" s="34"/>
      <c r="E464" s="34"/>
      <c r="F464" s="34"/>
      <c r="G464" s="34"/>
      <c r="H464" s="34"/>
      <c r="I464" s="34"/>
      <c r="J464" s="34"/>
      <c r="K464" s="34"/>
      <c r="L464" s="34"/>
      <c r="M464" s="34"/>
      <c r="N464" s="34"/>
      <c r="O464" s="34"/>
      <c r="P464" s="34"/>
      <c r="Q464" s="57"/>
      <c r="R464" s="57"/>
      <c r="S464" s="34"/>
      <c r="T464" s="37"/>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c r="BR464" s="34"/>
      <c r="BS464" s="34"/>
      <c r="BT464" s="34"/>
      <c r="BU464" s="34"/>
      <c r="BV464" s="34"/>
      <c r="BW464" s="34"/>
      <c r="BX464" s="34"/>
      <c r="BY464" s="34"/>
      <c r="BZ464" s="34"/>
      <c r="CA464" s="34"/>
      <c r="CB464" s="34"/>
      <c r="CC464" s="34"/>
      <c r="CD464" s="34"/>
      <c r="CE464" s="34"/>
      <c r="CF464" s="34"/>
      <c r="CG464" s="34"/>
      <c r="CH464" s="34"/>
      <c r="CI464" s="34"/>
      <c r="CJ464" s="34"/>
      <c r="CK464" s="34"/>
      <c r="CL464" s="34"/>
      <c r="CM464" s="34"/>
      <c r="CN464" s="34"/>
      <c r="CO464" s="34"/>
      <c r="CP464" s="34"/>
      <c r="CQ464" s="34"/>
      <c r="CR464" s="34"/>
      <c r="CS464" s="34"/>
      <c r="CT464" s="34"/>
      <c r="CU464" s="34"/>
      <c r="CV464" s="34"/>
      <c r="CW464" s="34"/>
      <c r="CX464" s="34"/>
      <c r="CY464" s="34"/>
      <c r="CZ464" s="34"/>
    </row>
    <row r="465" spans="1:104">
      <c r="A465" s="34"/>
      <c r="B465" s="34"/>
      <c r="C465" s="34"/>
      <c r="D465" s="34"/>
      <c r="E465" s="34"/>
      <c r="F465" s="34"/>
      <c r="G465" s="34"/>
      <c r="H465" s="34"/>
      <c r="I465" s="34"/>
      <c r="J465" s="34"/>
      <c r="K465" s="34"/>
      <c r="L465" s="34"/>
      <c r="M465" s="34"/>
      <c r="N465" s="34"/>
      <c r="O465" s="34"/>
      <c r="P465" s="34"/>
      <c r="Q465" s="57"/>
      <c r="R465" s="57"/>
      <c r="S465" s="34"/>
      <c r="T465" s="37"/>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c r="BR465" s="34"/>
      <c r="BS465" s="34"/>
      <c r="BT465" s="34"/>
      <c r="BU465" s="34"/>
      <c r="BV465" s="34"/>
      <c r="BW465" s="34"/>
      <c r="BX465" s="34"/>
      <c r="BY465" s="34"/>
      <c r="BZ465" s="34"/>
      <c r="CA465" s="34"/>
      <c r="CB465" s="34"/>
      <c r="CC465" s="34"/>
      <c r="CD465" s="34"/>
      <c r="CE465" s="34"/>
      <c r="CF465" s="34"/>
      <c r="CG465" s="34"/>
      <c r="CH465" s="34"/>
      <c r="CI465" s="34"/>
      <c r="CJ465" s="34"/>
      <c r="CK465" s="34"/>
      <c r="CL465" s="34"/>
      <c r="CM465" s="34"/>
      <c r="CN465" s="34"/>
      <c r="CO465" s="34"/>
      <c r="CP465" s="34"/>
      <c r="CQ465" s="34"/>
      <c r="CR465" s="34"/>
      <c r="CS465" s="34"/>
      <c r="CT465" s="34"/>
      <c r="CU465" s="34"/>
      <c r="CV465" s="34"/>
      <c r="CW465" s="34"/>
      <c r="CX465" s="34"/>
      <c r="CY465" s="34"/>
      <c r="CZ465" s="34"/>
    </row>
    <row r="466" spans="1:104">
      <c r="A466" s="34"/>
      <c r="B466" s="34"/>
      <c r="C466" s="34"/>
      <c r="D466" s="34"/>
      <c r="E466" s="34"/>
      <c r="F466" s="34"/>
      <c r="G466" s="34"/>
      <c r="H466" s="34"/>
      <c r="I466" s="34"/>
      <c r="J466" s="34"/>
      <c r="K466" s="34"/>
      <c r="L466" s="34"/>
      <c r="M466" s="34"/>
      <c r="N466" s="34"/>
      <c r="O466" s="34"/>
      <c r="P466" s="34"/>
      <c r="Q466" s="57"/>
      <c r="R466" s="57"/>
      <c r="S466" s="34"/>
      <c r="T466" s="37"/>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c r="BR466" s="34"/>
      <c r="BS466" s="34"/>
      <c r="BT466" s="34"/>
      <c r="BU466" s="34"/>
      <c r="BV466" s="34"/>
      <c r="BW466" s="34"/>
      <c r="BX466" s="34"/>
      <c r="BY466" s="34"/>
      <c r="BZ466" s="34"/>
      <c r="CA466" s="34"/>
      <c r="CB466" s="34"/>
      <c r="CC466" s="34"/>
      <c r="CD466" s="34"/>
      <c r="CE466" s="34"/>
      <c r="CF466" s="34"/>
      <c r="CG466" s="34"/>
      <c r="CH466" s="34"/>
      <c r="CI466" s="34"/>
      <c r="CJ466" s="34"/>
      <c r="CK466" s="34"/>
      <c r="CL466" s="34"/>
      <c r="CM466" s="34"/>
      <c r="CN466" s="34"/>
      <c r="CO466" s="34"/>
      <c r="CP466" s="34"/>
      <c r="CQ466" s="34"/>
      <c r="CR466" s="34"/>
      <c r="CS466" s="34"/>
      <c r="CT466" s="34"/>
      <c r="CU466" s="34"/>
      <c r="CV466" s="34"/>
      <c r="CW466" s="34"/>
      <c r="CX466" s="34"/>
      <c r="CY466" s="34"/>
      <c r="CZ466" s="34"/>
    </row>
    <row r="467" spans="1:104">
      <c r="A467" s="34"/>
      <c r="B467" s="34"/>
      <c r="C467" s="34"/>
      <c r="D467" s="34"/>
      <c r="E467" s="34"/>
      <c r="F467" s="34"/>
      <c r="G467" s="34"/>
      <c r="H467" s="34"/>
      <c r="I467" s="34"/>
      <c r="J467" s="34"/>
      <c r="K467" s="34"/>
      <c r="L467" s="34"/>
      <c r="M467" s="34"/>
      <c r="N467" s="34"/>
      <c r="O467" s="34"/>
      <c r="P467" s="34"/>
      <c r="Q467" s="57"/>
      <c r="R467" s="57"/>
      <c r="S467" s="34"/>
      <c r="T467" s="37"/>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c r="BR467" s="34"/>
      <c r="BS467" s="34"/>
      <c r="BT467" s="34"/>
      <c r="BU467" s="34"/>
      <c r="BV467" s="34"/>
      <c r="BW467" s="34"/>
      <c r="BX467" s="34"/>
      <c r="BY467" s="34"/>
      <c r="BZ467" s="34"/>
      <c r="CA467" s="34"/>
      <c r="CB467" s="34"/>
      <c r="CC467" s="34"/>
      <c r="CD467" s="34"/>
      <c r="CE467" s="34"/>
      <c r="CF467" s="34"/>
      <c r="CG467" s="34"/>
      <c r="CH467" s="34"/>
      <c r="CI467" s="34"/>
      <c r="CJ467" s="34"/>
      <c r="CK467" s="34"/>
      <c r="CL467" s="34"/>
      <c r="CM467" s="34"/>
      <c r="CN467" s="34"/>
      <c r="CO467" s="34"/>
      <c r="CP467" s="34"/>
      <c r="CQ467" s="34"/>
      <c r="CR467" s="34"/>
      <c r="CS467" s="34"/>
      <c r="CT467" s="34"/>
      <c r="CU467" s="34"/>
      <c r="CV467" s="34"/>
      <c r="CW467" s="34"/>
      <c r="CX467" s="34"/>
      <c r="CY467" s="34"/>
      <c r="CZ467" s="34"/>
    </row>
    <row r="468" spans="1:104">
      <c r="A468" s="34"/>
      <c r="B468" s="34"/>
      <c r="C468" s="34"/>
      <c r="D468" s="34"/>
      <c r="E468" s="34"/>
      <c r="F468" s="34"/>
      <c r="G468" s="34"/>
      <c r="H468" s="34"/>
      <c r="I468" s="34"/>
      <c r="J468" s="34"/>
      <c r="K468" s="34"/>
      <c r="L468" s="34"/>
      <c r="M468" s="34"/>
      <c r="N468" s="34"/>
      <c r="O468" s="34"/>
      <c r="P468" s="34"/>
      <c r="Q468" s="57"/>
      <c r="R468" s="57"/>
      <c r="S468" s="34"/>
      <c r="T468" s="37"/>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c r="BR468" s="34"/>
      <c r="BS468" s="34"/>
      <c r="BT468" s="34"/>
      <c r="BU468" s="34"/>
      <c r="BV468" s="34"/>
      <c r="BW468" s="34"/>
      <c r="BX468" s="34"/>
      <c r="BY468" s="34"/>
      <c r="BZ468" s="34"/>
      <c r="CA468" s="34"/>
      <c r="CB468" s="34"/>
      <c r="CC468" s="34"/>
      <c r="CD468" s="34"/>
      <c r="CE468" s="34"/>
      <c r="CF468" s="34"/>
      <c r="CG468" s="34"/>
      <c r="CH468" s="34"/>
      <c r="CI468" s="34"/>
      <c r="CJ468" s="34"/>
      <c r="CK468" s="34"/>
      <c r="CL468" s="34"/>
      <c r="CM468" s="34"/>
      <c r="CN468" s="34"/>
      <c r="CO468" s="34"/>
      <c r="CP468" s="34"/>
      <c r="CQ468" s="34"/>
      <c r="CR468" s="34"/>
      <c r="CS468" s="34"/>
      <c r="CT468" s="34"/>
      <c r="CU468" s="34"/>
      <c r="CV468" s="34"/>
      <c r="CW468" s="34"/>
      <c r="CX468" s="34"/>
      <c r="CY468" s="34"/>
      <c r="CZ468" s="34"/>
    </row>
    <row r="469" spans="1:104">
      <c r="A469" s="34"/>
      <c r="B469" s="34"/>
      <c r="C469" s="34"/>
      <c r="D469" s="34"/>
      <c r="E469" s="34"/>
      <c r="F469" s="34"/>
      <c r="G469" s="34"/>
      <c r="H469" s="34"/>
      <c r="I469" s="34"/>
      <c r="J469" s="34"/>
      <c r="K469" s="34"/>
      <c r="L469" s="34"/>
      <c r="M469" s="34"/>
      <c r="N469" s="34"/>
      <c r="O469" s="34"/>
      <c r="P469" s="34"/>
      <c r="Q469" s="57"/>
      <c r="R469" s="57"/>
      <c r="S469" s="34"/>
      <c r="T469" s="37"/>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c r="BR469" s="34"/>
      <c r="BS469" s="34"/>
      <c r="BT469" s="34"/>
      <c r="BU469" s="34"/>
      <c r="BV469" s="34"/>
      <c r="BW469" s="34"/>
      <c r="BX469" s="34"/>
      <c r="BY469" s="34"/>
      <c r="BZ469" s="34"/>
      <c r="CA469" s="34"/>
      <c r="CB469" s="34"/>
      <c r="CC469" s="34"/>
      <c r="CD469" s="34"/>
      <c r="CE469" s="34"/>
      <c r="CF469" s="34"/>
      <c r="CG469" s="34"/>
      <c r="CH469" s="34"/>
      <c r="CI469" s="34"/>
      <c r="CJ469" s="34"/>
      <c r="CK469" s="34"/>
      <c r="CL469" s="34"/>
      <c r="CM469" s="34"/>
      <c r="CN469" s="34"/>
      <c r="CO469" s="34"/>
      <c r="CP469" s="34"/>
      <c r="CQ469" s="34"/>
      <c r="CR469" s="34"/>
      <c r="CS469" s="34"/>
      <c r="CT469" s="34"/>
      <c r="CU469" s="34"/>
      <c r="CV469" s="34"/>
      <c r="CW469" s="34"/>
      <c r="CX469" s="34"/>
      <c r="CY469" s="34"/>
      <c r="CZ469" s="34"/>
    </row>
    <row r="470" spans="1:104">
      <c r="A470" s="34"/>
      <c r="B470" s="34"/>
      <c r="C470" s="34"/>
      <c r="D470" s="34"/>
      <c r="E470" s="34"/>
      <c r="F470" s="34"/>
      <c r="G470" s="34"/>
      <c r="H470" s="34"/>
      <c r="I470" s="34"/>
      <c r="J470" s="34"/>
      <c r="K470" s="34"/>
      <c r="L470" s="34"/>
      <c r="M470" s="34"/>
      <c r="N470" s="34"/>
      <c r="O470" s="34"/>
      <c r="P470" s="34"/>
      <c r="Q470" s="57"/>
      <c r="R470" s="57"/>
      <c r="S470" s="34"/>
      <c r="T470" s="37"/>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c r="BR470" s="34"/>
      <c r="BS470" s="34"/>
      <c r="BT470" s="34"/>
      <c r="BU470" s="34"/>
      <c r="BV470" s="34"/>
      <c r="BW470" s="34"/>
      <c r="BX470" s="34"/>
      <c r="BY470" s="34"/>
      <c r="BZ470" s="34"/>
      <c r="CA470" s="34"/>
      <c r="CB470" s="34"/>
      <c r="CC470" s="34"/>
      <c r="CD470" s="34"/>
      <c r="CE470" s="34"/>
      <c r="CF470" s="34"/>
      <c r="CG470" s="34"/>
      <c r="CH470" s="34"/>
      <c r="CI470" s="34"/>
      <c r="CJ470" s="34"/>
      <c r="CK470" s="34"/>
      <c r="CL470" s="34"/>
      <c r="CM470" s="34"/>
      <c r="CN470" s="34"/>
      <c r="CO470" s="34"/>
      <c r="CP470" s="34"/>
      <c r="CQ470" s="34"/>
      <c r="CR470" s="34"/>
      <c r="CS470" s="34"/>
      <c r="CT470" s="34"/>
      <c r="CU470" s="34"/>
      <c r="CV470" s="34"/>
      <c r="CW470" s="34"/>
      <c r="CX470" s="34"/>
      <c r="CY470" s="34"/>
      <c r="CZ470" s="34"/>
    </row>
    <row r="471" spans="1:104">
      <c r="A471" s="34"/>
      <c r="B471" s="34"/>
      <c r="C471" s="34"/>
      <c r="D471" s="34"/>
      <c r="E471" s="34"/>
      <c r="F471" s="34"/>
      <c r="G471" s="34"/>
      <c r="H471" s="34"/>
      <c r="I471" s="34"/>
      <c r="J471" s="34"/>
      <c r="K471" s="34"/>
      <c r="L471" s="34"/>
      <c r="M471" s="34"/>
      <c r="N471" s="34"/>
      <c r="O471" s="34"/>
      <c r="P471" s="34"/>
      <c r="Q471" s="57"/>
      <c r="R471" s="57"/>
      <c r="S471" s="34"/>
      <c r="T471" s="37"/>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c r="BR471" s="34"/>
      <c r="BS471" s="34"/>
      <c r="BT471" s="34"/>
      <c r="BU471" s="34"/>
      <c r="BV471" s="34"/>
      <c r="BW471" s="34"/>
      <c r="BX471" s="34"/>
      <c r="BY471" s="34"/>
      <c r="BZ471" s="34"/>
      <c r="CA471" s="34"/>
      <c r="CB471" s="34"/>
      <c r="CC471" s="34"/>
      <c r="CD471" s="34"/>
      <c r="CE471" s="34"/>
      <c r="CF471" s="34"/>
      <c r="CG471" s="34"/>
      <c r="CH471" s="34"/>
      <c r="CI471" s="34"/>
      <c r="CJ471" s="34"/>
      <c r="CK471" s="34"/>
      <c r="CL471" s="34"/>
      <c r="CM471" s="34"/>
      <c r="CN471" s="34"/>
      <c r="CO471" s="34"/>
      <c r="CP471" s="34"/>
      <c r="CQ471" s="34"/>
      <c r="CR471" s="34"/>
      <c r="CS471" s="34"/>
      <c r="CT471" s="34"/>
      <c r="CU471" s="34"/>
      <c r="CV471" s="34"/>
      <c r="CW471" s="34"/>
      <c r="CX471" s="34"/>
      <c r="CY471" s="34"/>
      <c r="CZ471" s="34"/>
    </row>
    <row r="472" spans="1:104">
      <c r="A472" s="34"/>
      <c r="B472" s="34"/>
      <c r="C472" s="34"/>
      <c r="D472" s="34"/>
      <c r="E472" s="34"/>
      <c r="F472" s="34"/>
      <c r="G472" s="34"/>
      <c r="H472" s="34"/>
      <c r="I472" s="34"/>
      <c r="J472" s="34"/>
      <c r="K472" s="34"/>
      <c r="L472" s="34"/>
      <c r="M472" s="34"/>
      <c r="N472" s="34"/>
      <c r="O472" s="34"/>
      <c r="P472" s="34"/>
      <c r="Q472" s="57"/>
      <c r="R472" s="57"/>
      <c r="S472" s="34"/>
      <c r="T472" s="37"/>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c r="BR472" s="34"/>
      <c r="BS472" s="34"/>
      <c r="BT472" s="34"/>
      <c r="BU472" s="34"/>
      <c r="BV472" s="34"/>
      <c r="BW472" s="34"/>
      <c r="BX472" s="34"/>
      <c r="BY472" s="34"/>
      <c r="BZ472" s="34"/>
      <c r="CA472" s="34"/>
      <c r="CB472" s="34"/>
      <c r="CC472" s="34"/>
      <c r="CD472" s="34"/>
      <c r="CE472" s="34"/>
      <c r="CF472" s="34"/>
      <c r="CG472" s="34"/>
      <c r="CH472" s="34"/>
      <c r="CI472" s="34"/>
      <c r="CJ472" s="34"/>
      <c r="CK472" s="34"/>
      <c r="CL472" s="34"/>
      <c r="CM472" s="34"/>
      <c r="CN472" s="34"/>
      <c r="CO472" s="34"/>
      <c r="CP472" s="34"/>
      <c r="CQ472" s="34"/>
      <c r="CR472" s="34"/>
      <c r="CS472" s="34"/>
      <c r="CT472" s="34"/>
      <c r="CU472" s="34"/>
      <c r="CV472" s="34"/>
      <c r="CW472" s="34"/>
      <c r="CX472" s="34"/>
      <c r="CY472" s="34"/>
      <c r="CZ472" s="34"/>
    </row>
    <row r="473" spans="1:104">
      <c r="A473" s="34"/>
      <c r="B473" s="34"/>
      <c r="C473" s="34"/>
      <c r="D473" s="34"/>
      <c r="E473" s="34"/>
      <c r="F473" s="34"/>
      <c r="G473" s="34"/>
      <c r="H473" s="34"/>
      <c r="I473" s="34"/>
      <c r="J473" s="34"/>
      <c r="K473" s="34"/>
      <c r="L473" s="34"/>
      <c r="M473" s="34"/>
      <c r="N473" s="34"/>
      <c r="O473" s="34"/>
      <c r="P473" s="34"/>
      <c r="Q473" s="57"/>
      <c r="R473" s="57"/>
      <c r="S473" s="34"/>
      <c r="T473" s="37"/>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c r="BR473" s="34"/>
      <c r="BS473" s="34"/>
      <c r="BT473" s="34"/>
      <c r="BU473" s="34"/>
      <c r="BV473" s="34"/>
      <c r="BW473" s="34"/>
      <c r="BX473" s="34"/>
      <c r="BY473" s="34"/>
      <c r="BZ473" s="34"/>
      <c r="CA473" s="34"/>
      <c r="CB473" s="34"/>
      <c r="CC473" s="34"/>
      <c r="CD473" s="34"/>
      <c r="CE473" s="34"/>
      <c r="CF473" s="34"/>
      <c r="CG473" s="34"/>
      <c r="CH473" s="34"/>
      <c r="CI473" s="34"/>
      <c r="CJ473" s="34"/>
      <c r="CK473" s="34"/>
      <c r="CL473" s="34"/>
      <c r="CM473" s="34"/>
      <c r="CN473" s="34"/>
      <c r="CO473" s="34"/>
      <c r="CP473" s="34"/>
      <c r="CQ473" s="34"/>
      <c r="CR473" s="34"/>
      <c r="CS473" s="34"/>
      <c r="CT473" s="34"/>
      <c r="CU473" s="34"/>
      <c r="CV473" s="34"/>
      <c r="CW473" s="34"/>
      <c r="CX473" s="34"/>
      <c r="CY473" s="34"/>
      <c r="CZ473" s="34"/>
    </row>
    <row r="474" spans="1:104">
      <c r="A474" s="34"/>
      <c r="B474" s="34"/>
      <c r="C474" s="34"/>
      <c r="D474" s="34"/>
      <c r="E474" s="34"/>
      <c r="F474" s="34"/>
      <c r="G474" s="34"/>
      <c r="H474" s="34"/>
      <c r="I474" s="34"/>
      <c r="J474" s="34"/>
      <c r="K474" s="34"/>
      <c r="L474" s="34"/>
      <c r="M474" s="34"/>
      <c r="N474" s="34"/>
      <c r="O474" s="34"/>
      <c r="P474" s="34"/>
      <c r="Q474" s="57"/>
      <c r="R474" s="57"/>
      <c r="S474" s="34"/>
      <c r="T474" s="37"/>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c r="BR474" s="34"/>
      <c r="BS474" s="34"/>
      <c r="BT474" s="34"/>
      <c r="BU474" s="34"/>
      <c r="BV474" s="34"/>
      <c r="BW474" s="34"/>
      <c r="BX474" s="34"/>
      <c r="BY474" s="34"/>
      <c r="BZ474" s="34"/>
      <c r="CA474" s="34"/>
      <c r="CB474" s="34"/>
      <c r="CC474" s="34"/>
      <c r="CD474" s="34"/>
      <c r="CE474" s="34"/>
      <c r="CF474" s="34"/>
      <c r="CG474" s="34"/>
      <c r="CH474" s="34"/>
      <c r="CI474" s="34"/>
      <c r="CJ474" s="34"/>
      <c r="CK474" s="34"/>
      <c r="CL474" s="34"/>
      <c r="CM474" s="34"/>
      <c r="CN474" s="34"/>
      <c r="CO474" s="34"/>
      <c r="CP474" s="34"/>
      <c r="CQ474" s="34"/>
      <c r="CR474" s="34"/>
      <c r="CS474" s="34"/>
      <c r="CT474" s="34"/>
      <c r="CU474" s="34"/>
      <c r="CV474" s="34"/>
      <c r="CW474" s="34"/>
      <c r="CX474" s="34"/>
      <c r="CY474" s="34"/>
      <c r="CZ474" s="34"/>
    </row>
    <row r="475" spans="1:104">
      <c r="A475" s="34"/>
      <c r="B475" s="34"/>
      <c r="C475" s="34"/>
      <c r="D475" s="34"/>
      <c r="E475" s="34"/>
      <c r="F475" s="34"/>
      <c r="G475" s="34"/>
      <c r="H475" s="34"/>
      <c r="I475" s="34"/>
      <c r="J475" s="34"/>
      <c r="K475" s="34"/>
      <c r="L475" s="34"/>
      <c r="M475" s="34"/>
      <c r="N475" s="34"/>
      <c r="O475" s="34"/>
      <c r="P475" s="34"/>
      <c r="Q475" s="57"/>
      <c r="R475" s="57"/>
      <c r="S475" s="34"/>
      <c r="T475" s="37"/>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c r="BR475" s="34"/>
      <c r="BS475" s="34"/>
      <c r="BT475" s="34"/>
      <c r="BU475" s="34"/>
      <c r="BV475" s="34"/>
      <c r="BW475" s="34"/>
      <c r="BX475" s="34"/>
      <c r="BY475" s="34"/>
      <c r="BZ475" s="34"/>
      <c r="CA475" s="34"/>
      <c r="CB475" s="34"/>
      <c r="CC475" s="34"/>
      <c r="CD475" s="34"/>
      <c r="CE475" s="34"/>
      <c r="CF475" s="34"/>
      <c r="CG475" s="34"/>
      <c r="CH475" s="34"/>
      <c r="CI475" s="34"/>
      <c r="CJ475" s="34"/>
      <c r="CK475" s="34"/>
      <c r="CL475" s="34"/>
      <c r="CM475" s="34"/>
      <c r="CN475" s="34"/>
      <c r="CO475" s="34"/>
      <c r="CP475" s="34"/>
      <c r="CQ475" s="34"/>
      <c r="CR475" s="34"/>
      <c r="CS475" s="34"/>
      <c r="CT475" s="34"/>
      <c r="CU475" s="34"/>
      <c r="CV475" s="34"/>
      <c r="CW475" s="34"/>
      <c r="CX475" s="34"/>
      <c r="CY475" s="34"/>
      <c r="CZ475" s="34"/>
    </row>
    <row r="476" spans="1:104">
      <c r="A476" s="34"/>
      <c r="B476" s="34"/>
      <c r="C476" s="34"/>
      <c r="D476" s="34"/>
      <c r="E476" s="34"/>
      <c r="F476" s="34"/>
      <c r="G476" s="34"/>
      <c r="H476" s="34"/>
      <c r="I476" s="34"/>
      <c r="J476" s="34"/>
      <c r="K476" s="34"/>
      <c r="L476" s="34"/>
      <c r="M476" s="34"/>
      <c r="N476" s="34"/>
      <c r="O476" s="34"/>
      <c r="P476" s="34"/>
      <c r="Q476" s="57"/>
      <c r="R476" s="57"/>
      <c r="S476" s="34"/>
      <c r="T476" s="37"/>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c r="BR476" s="34"/>
      <c r="BS476" s="34"/>
      <c r="BT476" s="34"/>
      <c r="BU476" s="34"/>
      <c r="BV476" s="34"/>
      <c r="BW476" s="34"/>
      <c r="BX476" s="34"/>
      <c r="BY476" s="34"/>
      <c r="BZ476" s="34"/>
      <c r="CA476" s="34"/>
      <c r="CB476" s="34"/>
      <c r="CC476" s="34"/>
      <c r="CD476" s="34"/>
      <c r="CE476" s="34"/>
      <c r="CF476" s="34"/>
      <c r="CG476" s="34"/>
      <c r="CH476" s="34"/>
      <c r="CI476" s="34"/>
      <c r="CJ476" s="34"/>
      <c r="CK476" s="34"/>
      <c r="CL476" s="34"/>
      <c r="CM476" s="34"/>
      <c r="CN476" s="34"/>
      <c r="CO476" s="34"/>
      <c r="CP476" s="34"/>
      <c r="CQ476" s="34"/>
      <c r="CR476" s="34"/>
      <c r="CS476" s="34"/>
      <c r="CT476" s="34"/>
      <c r="CU476" s="34"/>
      <c r="CV476" s="34"/>
      <c r="CW476" s="34"/>
      <c r="CX476" s="34"/>
      <c r="CY476" s="34"/>
      <c r="CZ476" s="34"/>
    </row>
    <row r="477" spans="1:104">
      <c r="A477" s="34"/>
      <c r="B477" s="34"/>
      <c r="C477" s="34"/>
      <c r="D477" s="34"/>
      <c r="E477" s="34"/>
      <c r="F477" s="34"/>
      <c r="G477" s="34"/>
      <c r="H477" s="34"/>
      <c r="I477" s="34"/>
      <c r="J477" s="34"/>
      <c r="K477" s="34"/>
      <c r="L477" s="34"/>
      <c r="M477" s="34"/>
      <c r="N477" s="34"/>
      <c r="O477" s="34"/>
      <c r="P477" s="34"/>
      <c r="Q477" s="57"/>
      <c r="R477" s="57"/>
      <c r="S477" s="34"/>
      <c r="T477" s="37"/>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c r="BR477" s="34"/>
      <c r="BS477" s="34"/>
      <c r="BT477" s="34"/>
      <c r="BU477" s="34"/>
      <c r="BV477" s="34"/>
      <c r="BW477" s="34"/>
      <c r="BX477" s="34"/>
      <c r="BY477" s="34"/>
      <c r="BZ477" s="34"/>
      <c r="CA477" s="34"/>
      <c r="CB477" s="34"/>
      <c r="CC477" s="34"/>
      <c r="CD477" s="34"/>
      <c r="CE477" s="34"/>
      <c r="CF477" s="34"/>
      <c r="CG477" s="34"/>
      <c r="CH477" s="34"/>
      <c r="CI477" s="34"/>
      <c r="CJ477" s="34"/>
      <c r="CK477" s="34"/>
      <c r="CL477" s="34"/>
      <c r="CM477" s="34"/>
      <c r="CN477" s="34"/>
      <c r="CO477" s="34"/>
      <c r="CP477" s="34"/>
      <c r="CQ477" s="34"/>
      <c r="CR477" s="34"/>
      <c r="CS477" s="34"/>
      <c r="CT477" s="34"/>
      <c r="CU477" s="34"/>
      <c r="CV477" s="34"/>
      <c r="CW477" s="34"/>
      <c r="CX477" s="34"/>
      <c r="CY477" s="34"/>
      <c r="CZ477" s="34"/>
    </row>
    <row r="478" spans="1:104">
      <c r="A478" s="34"/>
      <c r="B478" s="34"/>
      <c r="C478" s="34"/>
      <c r="D478" s="34"/>
      <c r="E478" s="34"/>
      <c r="F478" s="34"/>
      <c r="G478" s="34"/>
      <c r="H478" s="34"/>
      <c r="I478" s="34"/>
      <c r="J478" s="34"/>
      <c r="K478" s="34"/>
      <c r="L478" s="34"/>
      <c r="M478" s="34"/>
      <c r="N478" s="34"/>
      <c r="O478" s="34"/>
      <c r="P478" s="34"/>
      <c r="Q478" s="57"/>
      <c r="R478" s="57"/>
      <c r="S478" s="34"/>
      <c r="T478" s="37"/>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c r="BR478" s="34"/>
      <c r="BS478" s="34"/>
      <c r="BT478" s="34"/>
      <c r="BU478" s="34"/>
      <c r="BV478" s="34"/>
      <c r="BW478" s="34"/>
      <c r="BX478" s="34"/>
      <c r="BY478" s="34"/>
      <c r="BZ478" s="34"/>
      <c r="CA478" s="34"/>
      <c r="CB478" s="34"/>
      <c r="CC478" s="34"/>
      <c r="CD478" s="34"/>
      <c r="CE478" s="34"/>
      <c r="CF478" s="34"/>
      <c r="CG478" s="34"/>
      <c r="CH478" s="34"/>
      <c r="CI478" s="34"/>
      <c r="CJ478" s="34"/>
      <c r="CK478" s="34"/>
      <c r="CL478" s="34"/>
      <c r="CM478" s="34"/>
      <c r="CN478" s="34"/>
      <c r="CO478" s="34"/>
      <c r="CP478" s="34"/>
      <c r="CQ478" s="34"/>
      <c r="CR478" s="34"/>
      <c r="CS478" s="34"/>
      <c r="CT478" s="34"/>
      <c r="CU478" s="34"/>
      <c r="CV478" s="34"/>
      <c r="CW478" s="34"/>
      <c r="CX478" s="34"/>
      <c r="CY478" s="34"/>
      <c r="CZ478" s="34"/>
    </row>
    <row r="479" spans="1:104">
      <c r="A479" s="34"/>
      <c r="B479" s="34"/>
      <c r="C479" s="34"/>
      <c r="D479" s="34"/>
      <c r="E479" s="34"/>
      <c r="F479" s="34"/>
      <c r="G479" s="34"/>
      <c r="H479" s="34"/>
      <c r="I479" s="34"/>
      <c r="J479" s="34"/>
      <c r="K479" s="34"/>
      <c r="L479" s="34"/>
      <c r="M479" s="34"/>
      <c r="N479" s="34"/>
      <c r="O479" s="34"/>
      <c r="P479" s="34"/>
      <c r="Q479" s="57"/>
      <c r="R479" s="57"/>
      <c r="S479" s="34"/>
      <c r="T479" s="37"/>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c r="BR479" s="34"/>
      <c r="BS479" s="34"/>
      <c r="BT479" s="34"/>
      <c r="BU479" s="34"/>
      <c r="BV479" s="34"/>
      <c r="BW479" s="34"/>
      <c r="BX479" s="34"/>
      <c r="BY479" s="34"/>
      <c r="BZ479" s="34"/>
      <c r="CA479" s="34"/>
      <c r="CB479" s="34"/>
      <c r="CC479" s="34"/>
      <c r="CD479" s="34"/>
      <c r="CE479" s="34"/>
      <c r="CF479" s="34"/>
      <c r="CG479" s="34"/>
      <c r="CH479" s="34"/>
      <c r="CI479" s="34"/>
      <c r="CJ479" s="34"/>
      <c r="CK479" s="34"/>
      <c r="CL479" s="34"/>
      <c r="CM479" s="34"/>
      <c r="CN479" s="34"/>
      <c r="CO479" s="34"/>
      <c r="CP479" s="34"/>
      <c r="CQ479" s="34"/>
      <c r="CR479" s="34"/>
      <c r="CS479" s="34"/>
      <c r="CT479" s="34"/>
      <c r="CU479" s="34"/>
      <c r="CV479" s="34"/>
      <c r="CW479" s="34"/>
      <c r="CX479" s="34"/>
      <c r="CY479" s="34"/>
      <c r="CZ479" s="34"/>
    </row>
    <row r="480" spans="1:104">
      <c r="A480" s="34"/>
      <c r="B480" s="34"/>
      <c r="C480" s="34"/>
      <c r="D480" s="34"/>
      <c r="E480" s="34"/>
      <c r="F480" s="34"/>
      <c r="G480" s="34"/>
      <c r="H480" s="34"/>
      <c r="I480" s="34"/>
      <c r="J480" s="34"/>
      <c r="K480" s="34"/>
      <c r="L480" s="34"/>
      <c r="M480" s="34"/>
      <c r="N480" s="34"/>
      <c r="O480" s="34"/>
      <c r="P480" s="34"/>
      <c r="Q480" s="57"/>
      <c r="R480" s="57"/>
      <c r="S480" s="34"/>
      <c r="T480" s="37"/>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c r="BR480" s="34"/>
      <c r="BS480" s="34"/>
      <c r="BT480" s="34"/>
      <c r="BU480" s="34"/>
      <c r="BV480" s="34"/>
      <c r="BW480" s="34"/>
      <c r="BX480" s="34"/>
      <c r="BY480" s="34"/>
      <c r="BZ480" s="34"/>
      <c r="CA480" s="34"/>
      <c r="CB480" s="34"/>
      <c r="CC480" s="34"/>
      <c r="CD480" s="34"/>
      <c r="CE480" s="34"/>
      <c r="CF480" s="34"/>
      <c r="CG480" s="34"/>
      <c r="CH480" s="34"/>
      <c r="CI480" s="34"/>
      <c r="CJ480" s="34"/>
      <c r="CK480" s="34"/>
      <c r="CL480" s="34"/>
      <c r="CM480" s="34"/>
      <c r="CN480" s="34"/>
      <c r="CO480" s="34"/>
      <c r="CP480" s="34"/>
      <c r="CQ480" s="34"/>
      <c r="CR480" s="34"/>
      <c r="CS480" s="34"/>
      <c r="CT480" s="34"/>
      <c r="CU480" s="34"/>
      <c r="CV480" s="34"/>
      <c r="CW480" s="34"/>
      <c r="CX480" s="34"/>
      <c r="CY480" s="34"/>
      <c r="CZ480" s="34"/>
    </row>
    <row r="481" spans="1:104">
      <c r="A481" s="34"/>
      <c r="B481" s="34"/>
      <c r="C481" s="34"/>
      <c r="D481" s="34"/>
      <c r="E481" s="34"/>
      <c r="F481" s="34"/>
      <c r="G481" s="34"/>
      <c r="H481" s="34"/>
      <c r="I481" s="34"/>
      <c r="J481" s="34"/>
      <c r="K481" s="34"/>
      <c r="L481" s="34"/>
      <c r="M481" s="34"/>
      <c r="N481" s="34"/>
      <c r="O481" s="34"/>
      <c r="P481" s="34"/>
      <c r="Q481" s="57"/>
      <c r="R481" s="57"/>
      <c r="S481" s="34"/>
      <c r="T481" s="37"/>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c r="BR481" s="34"/>
      <c r="BS481" s="34"/>
      <c r="BT481" s="34"/>
      <c r="BU481" s="34"/>
      <c r="BV481" s="34"/>
      <c r="BW481" s="34"/>
      <c r="BX481" s="34"/>
      <c r="BY481" s="34"/>
      <c r="BZ481" s="34"/>
      <c r="CA481" s="34"/>
      <c r="CB481" s="34"/>
      <c r="CC481" s="34"/>
      <c r="CD481" s="34"/>
      <c r="CE481" s="34"/>
      <c r="CF481" s="34"/>
      <c r="CG481" s="34"/>
      <c r="CH481" s="34"/>
      <c r="CI481" s="34"/>
      <c r="CJ481" s="34"/>
      <c r="CK481" s="34"/>
      <c r="CL481" s="34"/>
      <c r="CM481" s="34"/>
      <c r="CN481" s="34"/>
      <c r="CO481" s="34"/>
      <c r="CP481" s="34"/>
      <c r="CQ481" s="34"/>
      <c r="CR481" s="34"/>
      <c r="CS481" s="34"/>
      <c r="CT481" s="34"/>
      <c r="CU481" s="34"/>
      <c r="CV481" s="34"/>
      <c r="CW481" s="34"/>
      <c r="CX481" s="34"/>
      <c r="CY481" s="34"/>
      <c r="CZ481" s="34"/>
    </row>
    <row r="482" spans="1:104">
      <c r="A482" s="34"/>
      <c r="B482" s="34"/>
      <c r="C482" s="34"/>
      <c r="D482" s="34"/>
      <c r="E482" s="34"/>
      <c r="F482" s="34"/>
      <c r="G482" s="34"/>
      <c r="H482" s="34"/>
      <c r="I482" s="34"/>
      <c r="J482" s="34"/>
      <c r="K482" s="34"/>
      <c r="L482" s="34"/>
      <c r="M482" s="34"/>
      <c r="N482" s="34"/>
      <c r="O482" s="34"/>
      <c r="P482" s="34"/>
      <c r="Q482" s="57"/>
      <c r="R482" s="57"/>
      <c r="S482" s="34"/>
      <c r="T482" s="37"/>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c r="BR482" s="34"/>
      <c r="BS482" s="34"/>
      <c r="BT482" s="34"/>
      <c r="BU482" s="34"/>
      <c r="BV482" s="34"/>
      <c r="BW482" s="34"/>
      <c r="BX482" s="34"/>
      <c r="BY482" s="34"/>
      <c r="BZ482" s="34"/>
      <c r="CA482" s="34"/>
      <c r="CB482" s="34"/>
      <c r="CC482" s="34"/>
      <c r="CD482" s="34"/>
      <c r="CE482" s="34"/>
      <c r="CF482" s="34"/>
      <c r="CG482" s="34"/>
      <c r="CH482" s="34"/>
      <c r="CI482" s="34"/>
      <c r="CJ482" s="34"/>
      <c r="CK482" s="34"/>
      <c r="CL482" s="34"/>
      <c r="CM482" s="34"/>
      <c r="CN482" s="34"/>
      <c r="CO482" s="34"/>
      <c r="CP482" s="34"/>
      <c r="CQ482" s="34"/>
      <c r="CR482" s="34"/>
      <c r="CS482" s="34"/>
      <c r="CT482" s="34"/>
      <c r="CU482" s="34"/>
      <c r="CV482" s="34"/>
      <c r="CW482" s="34"/>
      <c r="CX482" s="34"/>
      <c r="CY482" s="34"/>
      <c r="CZ482" s="34"/>
    </row>
    <row r="483" spans="1:104">
      <c r="A483" s="34"/>
      <c r="B483" s="34"/>
      <c r="C483" s="34"/>
      <c r="D483" s="34"/>
      <c r="E483" s="34"/>
      <c r="F483" s="34"/>
      <c r="G483" s="34"/>
      <c r="H483" s="34"/>
      <c r="I483" s="34"/>
      <c r="J483" s="34"/>
      <c r="K483" s="34"/>
      <c r="L483" s="34"/>
      <c r="M483" s="34"/>
      <c r="N483" s="34"/>
      <c r="O483" s="34"/>
      <c r="P483" s="34"/>
      <c r="Q483" s="57"/>
      <c r="R483" s="57"/>
      <c r="S483" s="34"/>
      <c r="T483" s="37"/>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c r="BR483" s="34"/>
      <c r="BS483" s="34"/>
      <c r="BT483" s="34"/>
      <c r="BU483" s="34"/>
      <c r="BV483" s="34"/>
      <c r="BW483" s="34"/>
      <c r="BX483" s="34"/>
      <c r="BY483" s="34"/>
      <c r="BZ483" s="34"/>
      <c r="CA483" s="34"/>
      <c r="CB483" s="34"/>
      <c r="CC483" s="34"/>
      <c r="CD483" s="34"/>
      <c r="CE483" s="34"/>
      <c r="CF483" s="34"/>
      <c r="CG483" s="34"/>
      <c r="CH483" s="34"/>
      <c r="CI483" s="34"/>
      <c r="CJ483" s="34"/>
      <c r="CK483" s="34"/>
      <c r="CL483" s="34"/>
      <c r="CM483" s="34"/>
      <c r="CN483" s="34"/>
      <c r="CO483" s="34"/>
      <c r="CP483" s="34"/>
      <c r="CQ483" s="34"/>
      <c r="CR483" s="34"/>
      <c r="CS483" s="34"/>
      <c r="CT483" s="34"/>
      <c r="CU483" s="34"/>
      <c r="CV483" s="34"/>
      <c r="CW483" s="34"/>
      <c r="CX483" s="34"/>
      <c r="CY483" s="34"/>
      <c r="CZ483" s="34"/>
    </row>
    <row r="484" spans="1:104">
      <c r="A484" s="34"/>
      <c r="B484" s="34"/>
      <c r="C484" s="34"/>
      <c r="D484" s="34"/>
      <c r="E484" s="34"/>
      <c r="F484" s="34"/>
      <c r="G484" s="34"/>
      <c r="H484" s="34"/>
      <c r="I484" s="34"/>
      <c r="J484" s="34"/>
      <c r="K484" s="34"/>
      <c r="L484" s="34"/>
      <c r="M484" s="34"/>
      <c r="N484" s="34"/>
      <c r="O484" s="34"/>
      <c r="P484" s="34"/>
      <c r="Q484" s="57"/>
      <c r="R484" s="57"/>
      <c r="S484" s="34"/>
      <c r="T484" s="37"/>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c r="BR484" s="34"/>
      <c r="BS484" s="34"/>
      <c r="BT484" s="34"/>
      <c r="BU484" s="34"/>
      <c r="BV484" s="34"/>
      <c r="BW484" s="34"/>
      <c r="BX484" s="34"/>
      <c r="BY484" s="34"/>
      <c r="BZ484" s="34"/>
      <c r="CA484" s="34"/>
      <c r="CB484" s="34"/>
      <c r="CC484" s="34"/>
      <c r="CD484" s="34"/>
      <c r="CE484" s="34"/>
      <c r="CF484" s="34"/>
      <c r="CG484" s="34"/>
      <c r="CH484" s="34"/>
      <c r="CI484" s="34"/>
      <c r="CJ484" s="34"/>
      <c r="CK484" s="34"/>
      <c r="CL484" s="34"/>
      <c r="CM484" s="34"/>
      <c r="CN484" s="34"/>
      <c r="CO484" s="34"/>
      <c r="CP484" s="34"/>
      <c r="CQ484" s="34"/>
      <c r="CR484" s="34"/>
      <c r="CS484" s="34"/>
      <c r="CT484" s="34"/>
      <c r="CU484" s="34"/>
      <c r="CV484" s="34"/>
      <c r="CW484" s="34"/>
      <c r="CX484" s="34"/>
      <c r="CY484" s="34"/>
      <c r="CZ484" s="34"/>
    </row>
    <row r="485" spans="1:104">
      <c r="A485" s="34"/>
      <c r="B485" s="34"/>
      <c r="C485" s="34"/>
      <c r="D485" s="34"/>
      <c r="E485" s="34"/>
      <c r="F485" s="34"/>
      <c r="G485" s="34"/>
      <c r="H485" s="34"/>
      <c r="I485" s="34"/>
      <c r="J485" s="34"/>
      <c r="K485" s="34"/>
      <c r="L485" s="34"/>
      <c r="M485" s="34"/>
      <c r="N485" s="34"/>
      <c r="O485" s="34"/>
      <c r="P485" s="34"/>
      <c r="Q485" s="57"/>
      <c r="R485" s="57"/>
      <c r="S485" s="34"/>
      <c r="T485" s="37"/>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c r="BR485" s="34"/>
      <c r="BS485" s="34"/>
      <c r="BT485" s="34"/>
      <c r="BU485" s="34"/>
      <c r="BV485" s="34"/>
      <c r="BW485" s="34"/>
      <c r="BX485" s="34"/>
      <c r="BY485" s="34"/>
      <c r="BZ485" s="34"/>
      <c r="CA485" s="34"/>
      <c r="CB485" s="34"/>
      <c r="CC485" s="34"/>
      <c r="CD485" s="34"/>
      <c r="CE485" s="34"/>
      <c r="CF485" s="34"/>
      <c r="CG485" s="34"/>
      <c r="CH485" s="34"/>
      <c r="CI485" s="34"/>
      <c r="CJ485" s="34"/>
      <c r="CK485" s="34"/>
      <c r="CL485" s="34"/>
      <c r="CM485" s="34"/>
      <c r="CN485" s="34"/>
      <c r="CO485" s="34"/>
      <c r="CP485" s="34"/>
      <c r="CQ485" s="34"/>
      <c r="CR485" s="34"/>
      <c r="CS485" s="34"/>
      <c r="CT485" s="34"/>
      <c r="CU485" s="34"/>
      <c r="CV485" s="34"/>
      <c r="CW485" s="34"/>
      <c r="CX485" s="34"/>
      <c r="CY485" s="34"/>
      <c r="CZ485" s="34"/>
    </row>
    <row r="486" spans="1:104">
      <c r="A486" s="34"/>
      <c r="B486" s="34"/>
      <c r="C486" s="34"/>
      <c r="D486" s="34"/>
      <c r="E486" s="34"/>
      <c r="F486" s="34"/>
      <c r="G486" s="34"/>
      <c r="H486" s="34"/>
      <c r="I486" s="34"/>
      <c r="J486" s="34"/>
      <c r="K486" s="34"/>
      <c r="L486" s="34"/>
      <c r="M486" s="34"/>
      <c r="N486" s="34"/>
      <c r="O486" s="34"/>
      <c r="P486" s="34"/>
      <c r="Q486" s="57"/>
      <c r="R486" s="57"/>
      <c r="S486" s="34"/>
      <c r="T486" s="37"/>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c r="BR486" s="34"/>
      <c r="BS486" s="34"/>
      <c r="BT486" s="34"/>
      <c r="BU486" s="34"/>
      <c r="BV486" s="34"/>
      <c r="BW486" s="34"/>
      <c r="BX486" s="34"/>
      <c r="BY486" s="34"/>
      <c r="BZ486" s="34"/>
      <c r="CA486" s="34"/>
      <c r="CB486" s="34"/>
      <c r="CC486" s="34"/>
      <c r="CD486" s="34"/>
      <c r="CE486" s="34"/>
      <c r="CF486" s="34"/>
      <c r="CG486" s="34"/>
      <c r="CH486" s="34"/>
      <c r="CI486" s="34"/>
      <c r="CJ486" s="34"/>
      <c r="CK486" s="34"/>
      <c r="CL486" s="34"/>
      <c r="CM486" s="34"/>
      <c r="CN486" s="34"/>
      <c r="CO486" s="34"/>
      <c r="CP486" s="34"/>
      <c r="CQ486" s="34"/>
      <c r="CR486" s="34"/>
      <c r="CS486" s="34"/>
      <c r="CT486" s="34"/>
      <c r="CU486" s="34"/>
      <c r="CV486" s="34"/>
      <c r="CW486" s="34"/>
      <c r="CX486" s="34"/>
      <c r="CY486" s="34"/>
      <c r="CZ486" s="34"/>
    </row>
    <row r="487" spans="1:104">
      <c r="A487" s="34"/>
      <c r="B487" s="34"/>
      <c r="C487" s="34"/>
      <c r="D487" s="34"/>
      <c r="E487" s="34"/>
      <c r="F487" s="34"/>
      <c r="G487" s="34"/>
      <c r="H487" s="34"/>
      <c r="I487" s="34"/>
      <c r="J487" s="34"/>
      <c r="K487" s="34"/>
      <c r="L487" s="34"/>
      <c r="M487" s="34"/>
      <c r="N487" s="34"/>
      <c r="O487" s="34"/>
      <c r="P487" s="34"/>
      <c r="Q487" s="57"/>
      <c r="R487" s="57"/>
      <c r="S487" s="34"/>
      <c r="T487" s="37"/>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c r="BR487" s="34"/>
      <c r="BS487" s="34"/>
      <c r="BT487" s="34"/>
      <c r="BU487" s="34"/>
      <c r="BV487" s="34"/>
      <c r="BW487" s="34"/>
      <c r="BX487" s="34"/>
      <c r="BY487" s="34"/>
      <c r="BZ487" s="34"/>
      <c r="CA487" s="34"/>
      <c r="CB487" s="34"/>
      <c r="CC487" s="34"/>
      <c r="CD487" s="34"/>
      <c r="CE487" s="34"/>
      <c r="CF487" s="34"/>
      <c r="CG487" s="34"/>
      <c r="CH487" s="34"/>
      <c r="CI487" s="34"/>
      <c r="CJ487" s="34"/>
      <c r="CK487" s="34"/>
      <c r="CL487" s="34"/>
      <c r="CM487" s="34"/>
      <c r="CN487" s="34"/>
      <c r="CO487" s="34"/>
      <c r="CP487" s="34"/>
      <c r="CQ487" s="34"/>
      <c r="CR487" s="34"/>
      <c r="CS487" s="34"/>
      <c r="CT487" s="34"/>
      <c r="CU487" s="34"/>
      <c r="CV487" s="34"/>
      <c r="CW487" s="34"/>
      <c r="CX487" s="34"/>
      <c r="CY487" s="34"/>
      <c r="CZ487" s="34"/>
    </row>
    <row r="488" spans="1:104">
      <c r="A488" s="34"/>
      <c r="B488" s="34"/>
      <c r="C488" s="34"/>
      <c r="D488" s="34"/>
      <c r="E488" s="34"/>
      <c r="F488" s="34"/>
      <c r="G488" s="34"/>
      <c r="H488" s="34"/>
      <c r="I488" s="34"/>
      <c r="J488" s="34"/>
      <c r="K488" s="34"/>
      <c r="L488" s="34"/>
      <c r="M488" s="34"/>
      <c r="N488" s="34"/>
      <c r="O488" s="34"/>
      <c r="P488" s="34"/>
      <c r="Q488" s="57"/>
      <c r="R488" s="57"/>
      <c r="S488" s="34"/>
      <c r="T488" s="37"/>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c r="BR488" s="34"/>
      <c r="BS488" s="34"/>
      <c r="BT488" s="34"/>
      <c r="BU488" s="34"/>
      <c r="BV488" s="34"/>
      <c r="BW488" s="34"/>
      <c r="BX488" s="34"/>
      <c r="BY488" s="34"/>
      <c r="BZ488" s="34"/>
      <c r="CA488" s="34"/>
      <c r="CB488" s="34"/>
      <c r="CC488" s="34"/>
      <c r="CD488" s="34"/>
      <c r="CE488" s="34"/>
      <c r="CF488" s="34"/>
      <c r="CG488" s="34"/>
      <c r="CH488" s="34"/>
      <c r="CI488" s="34"/>
      <c r="CJ488" s="34"/>
      <c r="CK488" s="34"/>
      <c r="CL488" s="34"/>
      <c r="CM488" s="34"/>
      <c r="CN488" s="34"/>
      <c r="CO488" s="34"/>
      <c r="CP488" s="34"/>
      <c r="CQ488" s="34"/>
      <c r="CR488" s="34"/>
      <c r="CS488" s="34"/>
      <c r="CT488" s="34"/>
      <c r="CU488" s="34"/>
      <c r="CV488" s="34"/>
      <c r="CW488" s="34"/>
      <c r="CX488" s="34"/>
      <c r="CY488" s="34"/>
      <c r="CZ488" s="34"/>
    </row>
    <row r="489" spans="1:104">
      <c r="A489" s="34"/>
      <c r="B489" s="34"/>
      <c r="C489" s="34"/>
      <c r="D489" s="34"/>
      <c r="E489" s="34"/>
      <c r="F489" s="34"/>
      <c r="G489" s="34"/>
      <c r="H489" s="34"/>
      <c r="I489" s="34"/>
      <c r="J489" s="34"/>
      <c r="K489" s="34"/>
      <c r="L489" s="34"/>
      <c r="M489" s="34"/>
      <c r="N489" s="34"/>
      <c r="O489" s="34"/>
      <c r="P489" s="34"/>
      <c r="Q489" s="57"/>
      <c r="R489" s="57"/>
      <c r="S489" s="34"/>
      <c r="T489" s="37"/>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c r="BR489" s="34"/>
      <c r="BS489" s="34"/>
      <c r="BT489" s="34"/>
      <c r="BU489" s="34"/>
      <c r="BV489" s="34"/>
      <c r="BW489" s="34"/>
      <c r="BX489" s="34"/>
      <c r="BY489" s="34"/>
      <c r="BZ489" s="34"/>
      <c r="CA489" s="34"/>
      <c r="CB489" s="34"/>
      <c r="CC489" s="34"/>
      <c r="CD489" s="34"/>
      <c r="CE489" s="34"/>
      <c r="CF489" s="34"/>
      <c r="CG489" s="34"/>
      <c r="CH489" s="34"/>
      <c r="CI489" s="34"/>
      <c r="CJ489" s="34"/>
      <c r="CK489" s="34"/>
      <c r="CL489" s="34"/>
      <c r="CM489" s="34"/>
      <c r="CN489" s="34"/>
      <c r="CO489" s="34"/>
      <c r="CP489" s="34"/>
      <c r="CQ489" s="34"/>
      <c r="CR489" s="34"/>
      <c r="CS489" s="34"/>
      <c r="CT489" s="34"/>
      <c r="CU489" s="34"/>
      <c r="CV489" s="34"/>
      <c r="CW489" s="34"/>
      <c r="CX489" s="34"/>
      <c r="CY489" s="34"/>
      <c r="CZ489" s="34"/>
    </row>
    <row r="490" spans="1:104">
      <c r="A490" s="34"/>
      <c r="B490" s="34"/>
      <c r="C490" s="34"/>
      <c r="D490" s="34"/>
      <c r="E490" s="34"/>
      <c r="F490" s="34"/>
      <c r="G490" s="34"/>
      <c r="H490" s="34"/>
      <c r="I490" s="34"/>
      <c r="J490" s="34"/>
      <c r="K490" s="34"/>
      <c r="L490" s="34"/>
      <c r="M490" s="34"/>
      <c r="N490" s="34"/>
      <c r="O490" s="34"/>
      <c r="P490" s="34"/>
      <c r="Q490" s="57"/>
      <c r="R490" s="57"/>
      <c r="S490" s="34"/>
      <c r="T490" s="37"/>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c r="BR490" s="34"/>
      <c r="BS490" s="34"/>
      <c r="BT490" s="34"/>
      <c r="BU490" s="34"/>
      <c r="BV490" s="34"/>
      <c r="BW490" s="34"/>
      <c r="BX490" s="34"/>
      <c r="BY490" s="34"/>
      <c r="BZ490" s="34"/>
      <c r="CA490" s="34"/>
      <c r="CB490" s="34"/>
      <c r="CC490" s="34"/>
      <c r="CD490" s="34"/>
      <c r="CE490" s="34"/>
      <c r="CF490" s="34"/>
      <c r="CG490" s="34"/>
      <c r="CH490" s="34"/>
      <c r="CI490" s="34"/>
      <c r="CJ490" s="34"/>
      <c r="CK490" s="34"/>
      <c r="CL490" s="34"/>
      <c r="CM490" s="34"/>
      <c r="CN490" s="34"/>
      <c r="CO490" s="34"/>
      <c r="CP490" s="34"/>
      <c r="CQ490" s="34"/>
      <c r="CR490" s="34"/>
      <c r="CS490" s="34"/>
      <c r="CT490" s="34"/>
      <c r="CU490" s="34"/>
      <c r="CV490" s="34"/>
      <c r="CW490" s="34"/>
      <c r="CX490" s="34"/>
      <c r="CY490" s="34"/>
      <c r="CZ490" s="34"/>
    </row>
    <row r="491" spans="1:104">
      <c r="A491" s="34"/>
      <c r="B491" s="34"/>
      <c r="C491" s="34"/>
      <c r="D491" s="34"/>
      <c r="E491" s="34"/>
      <c r="F491" s="34"/>
      <c r="G491" s="34"/>
      <c r="H491" s="34"/>
      <c r="I491" s="34"/>
      <c r="J491" s="34"/>
      <c r="K491" s="34"/>
      <c r="L491" s="34"/>
      <c r="M491" s="34"/>
      <c r="N491" s="34"/>
      <c r="O491" s="34"/>
      <c r="P491" s="34"/>
      <c r="Q491" s="57"/>
      <c r="R491" s="57"/>
      <c r="S491" s="34"/>
      <c r="T491" s="37"/>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c r="BR491" s="34"/>
      <c r="BS491" s="34"/>
      <c r="BT491" s="34"/>
      <c r="BU491" s="34"/>
      <c r="BV491" s="34"/>
      <c r="BW491" s="34"/>
      <c r="BX491" s="34"/>
      <c r="BY491" s="34"/>
      <c r="BZ491" s="34"/>
      <c r="CA491" s="34"/>
      <c r="CB491" s="34"/>
      <c r="CC491" s="34"/>
      <c r="CD491" s="34"/>
      <c r="CE491" s="34"/>
      <c r="CF491" s="34"/>
      <c r="CG491" s="34"/>
      <c r="CH491" s="34"/>
      <c r="CI491" s="34"/>
      <c r="CJ491" s="34"/>
      <c r="CK491" s="34"/>
      <c r="CL491" s="34"/>
      <c r="CM491" s="34"/>
      <c r="CN491" s="34"/>
      <c r="CO491" s="34"/>
      <c r="CP491" s="34"/>
      <c r="CQ491" s="34"/>
      <c r="CR491" s="34"/>
      <c r="CS491" s="34"/>
      <c r="CT491" s="34"/>
      <c r="CU491" s="34"/>
      <c r="CV491" s="34"/>
      <c r="CW491" s="34"/>
      <c r="CX491" s="34"/>
      <c r="CY491" s="34"/>
      <c r="CZ491" s="34"/>
    </row>
    <row r="492" spans="1:104">
      <c r="A492" s="34"/>
      <c r="B492" s="34"/>
      <c r="C492" s="34"/>
      <c r="D492" s="34"/>
      <c r="E492" s="34"/>
      <c r="F492" s="34"/>
      <c r="G492" s="34"/>
      <c r="H492" s="34"/>
      <c r="I492" s="34"/>
      <c r="J492" s="34"/>
      <c r="K492" s="34"/>
      <c r="L492" s="34"/>
      <c r="M492" s="34"/>
      <c r="N492" s="34"/>
      <c r="O492" s="34"/>
      <c r="P492" s="34"/>
      <c r="Q492" s="57"/>
      <c r="R492" s="57"/>
      <c r="S492" s="34"/>
      <c r="T492" s="37"/>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c r="BR492" s="34"/>
      <c r="BS492" s="34"/>
      <c r="BT492" s="34"/>
      <c r="BU492" s="34"/>
      <c r="BV492" s="34"/>
      <c r="BW492" s="34"/>
      <c r="BX492" s="34"/>
      <c r="BY492" s="34"/>
      <c r="BZ492" s="34"/>
      <c r="CA492" s="34"/>
      <c r="CB492" s="34"/>
      <c r="CC492" s="34"/>
      <c r="CD492" s="34"/>
      <c r="CE492" s="34"/>
      <c r="CF492" s="34"/>
      <c r="CG492" s="34"/>
      <c r="CH492" s="34"/>
      <c r="CI492" s="34"/>
      <c r="CJ492" s="34"/>
      <c r="CK492" s="34"/>
      <c r="CL492" s="34"/>
      <c r="CM492" s="34"/>
      <c r="CN492" s="34"/>
      <c r="CO492" s="34"/>
      <c r="CP492" s="34"/>
      <c r="CQ492" s="34"/>
      <c r="CR492" s="34"/>
      <c r="CS492" s="34"/>
      <c r="CT492" s="34"/>
      <c r="CU492" s="34"/>
      <c r="CV492" s="34"/>
      <c r="CW492" s="34"/>
      <c r="CX492" s="34"/>
      <c r="CY492" s="34"/>
      <c r="CZ492" s="34"/>
    </row>
    <row r="493" spans="1:104">
      <c r="A493" s="34"/>
      <c r="B493" s="34"/>
      <c r="C493" s="34"/>
      <c r="D493" s="34"/>
      <c r="E493" s="34"/>
      <c r="F493" s="34"/>
      <c r="G493" s="34"/>
      <c r="H493" s="34"/>
      <c r="I493" s="34"/>
      <c r="J493" s="34"/>
      <c r="K493" s="34"/>
      <c r="L493" s="34"/>
      <c r="M493" s="34"/>
      <c r="N493" s="34"/>
      <c r="O493" s="34"/>
      <c r="P493" s="34"/>
      <c r="Q493" s="57"/>
      <c r="R493" s="57"/>
      <c r="S493" s="34"/>
      <c r="T493" s="37"/>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c r="BR493" s="34"/>
      <c r="BS493" s="34"/>
      <c r="BT493" s="34"/>
      <c r="BU493" s="34"/>
      <c r="BV493" s="34"/>
      <c r="BW493" s="34"/>
      <c r="BX493" s="34"/>
      <c r="BY493" s="34"/>
      <c r="BZ493" s="34"/>
      <c r="CA493" s="34"/>
      <c r="CB493" s="34"/>
      <c r="CC493" s="34"/>
      <c r="CD493" s="34"/>
      <c r="CE493" s="34"/>
      <c r="CF493" s="34"/>
      <c r="CG493" s="34"/>
      <c r="CH493" s="34"/>
      <c r="CI493" s="34"/>
      <c r="CJ493" s="34"/>
      <c r="CK493" s="34"/>
      <c r="CL493" s="34"/>
      <c r="CM493" s="34"/>
      <c r="CN493" s="34"/>
      <c r="CO493" s="34"/>
      <c r="CP493" s="34"/>
      <c r="CQ493" s="34"/>
      <c r="CR493" s="34"/>
      <c r="CS493" s="34"/>
      <c r="CT493" s="34"/>
      <c r="CU493" s="34"/>
      <c r="CV493" s="34"/>
      <c r="CW493" s="34"/>
      <c r="CX493" s="34"/>
      <c r="CY493" s="34"/>
      <c r="CZ493" s="34"/>
    </row>
    <row r="494" spans="1:104">
      <c r="A494" s="34"/>
      <c r="B494" s="34"/>
      <c r="C494" s="34"/>
      <c r="D494" s="34"/>
      <c r="E494" s="34"/>
      <c r="F494" s="34"/>
      <c r="G494" s="34"/>
      <c r="H494" s="34"/>
      <c r="I494" s="34"/>
      <c r="J494" s="34"/>
      <c r="K494" s="34"/>
      <c r="L494" s="34"/>
      <c r="M494" s="34"/>
      <c r="N494" s="34"/>
      <c r="O494" s="34"/>
      <c r="P494" s="34"/>
      <c r="Q494" s="57"/>
      <c r="R494" s="57"/>
      <c r="S494" s="34"/>
      <c r="T494" s="37"/>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c r="BR494" s="34"/>
      <c r="BS494" s="34"/>
      <c r="BT494" s="34"/>
      <c r="BU494" s="34"/>
      <c r="BV494" s="34"/>
      <c r="BW494" s="34"/>
      <c r="BX494" s="34"/>
      <c r="BY494" s="34"/>
      <c r="BZ494" s="34"/>
      <c r="CA494" s="34"/>
      <c r="CB494" s="34"/>
      <c r="CC494" s="34"/>
      <c r="CD494" s="34"/>
      <c r="CE494" s="34"/>
      <c r="CF494" s="34"/>
      <c r="CG494" s="34"/>
      <c r="CH494" s="34"/>
      <c r="CI494" s="34"/>
      <c r="CJ494" s="34"/>
      <c r="CK494" s="34"/>
      <c r="CL494" s="34"/>
      <c r="CM494" s="34"/>
      <c r="CN494" s="34"/>
      <c r="CO494" s="34"/>
      <c r="CP494" s="34"/>
      <c r="CQ494" s="34"/>
      <c r="CR494" s="34"/>
      <c r="CS494" s="34"/>
      <c r="CT494" s="34"/>
      <c r="CU494" s="34"/>
      <c r="CV494" s="34"/>
      <c r="CW494" s="34"/>
      <c r="CX494" s="34"/>
      <c r="CY494" s="34"/>
      <c r="CZ494" s="34"/>
    </row>
    <row r="495" spans="1:104">
      <c r="A495" s="34"/>
      <c r="B495" s="34"/>
      <c r="C495" s="34"/>
      <c r="D495" s="34"/>
      <c r="E495" s="34"/>
      <c r="F495" s="34"/>
      <c r="G495" s="34"/>
      <c r="H495" s="34"/>
      <c r="I495" s="34"/>
      <c r="J495" s="34"/>
      <c r="K495" s="34"/>
      <c r="L495" s="34"/>
      <c r="M495" s="34"/>
      <c r="N495" s="34"/>
      <c r="O495" s="34"/>
      <c r="P495" s="34"/>
      <c r="Q495" s="57"/>
      <c r="R495" s="57"/>
      <c r="S495" s="34"/>
      <c r="T495" s="37"/>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c r="BR495" s="34"/>
      <c r="BS495" s="34"/>
      <c r="BT495" s="34"/>
      <c r="BU495" s="34"/>
      <c r="BV495" s="34"/>
      <c r="BW495" s="34"/>
      <c r="BX495" s="34"/>
      <c r="BY495" s="34"/>
      <c r="BZ495" s="34"/>
      <c r="CA495" s="34"/>
      <c r="CB495" s="34"/>
      <c r="CC495" s="34"/>
      <c r="CD495" s="34"/>
      <c r="CE495" s="34"/>
      <c r="CF495" s="34"/>
      <c r="CG495" s="34"/>
      <c r="CH495" s="34"/>
      <c r="CI495" s="34"/>
      <c r="CJ495" s="34"/>
      <c r="CK495" s="34"/>
      <c r="CL495" s="34"/>
      <c r="CM495" s="34"/>
      <c r="CN495" s="34"/>
      <c r="CO495" s="34"/>
      <c r="CP495" s="34"/>
      <c r="CQ495" s="34"/>
      <c r="CR495" s="34"/>
      <c r="CS495" s="34"/>
      <c r="CT495" s="34"/>
      <c r="CU495" s="34"/>
      <c r="CV495" s="34"/>
      <c r="CW495" s="34"/>
      <c r="CX495" s="34"/>
      <c r="CY495" s="34"/>
      <c r="CZ495" s="34"/>
    </row>
    <row r="496" spans="1:104">
      <c r="A496" s="34"/>
      <c r="B496" s="34"/>
      <c r="C496" s="34"/>
      <c r="D496" s="34"/>
      <c r="E496" s="34"/>
      <c r="F496" s="34"/>
      <c r="G496" s="34"/>
      <c r="H496" s="34"/>
      <c r="I496" s="34"/>
      <c r="J496" s="34"/>
      <c r="K496" s="34"/>
      <c r="L496" s="34"/>
      <c r="M496" s="34"/>
      <c r="N496" s="34"/>
      <c r="O496" s="34"/>
      <c r="P496" s="34"/>
      <c r="Q496" s="57"/>
      <c r="R496" s="57"/>
      <c r="S496" s="34"/>
      <c r="T496" s="37"/>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c r="BR496" s="34"/>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c r="CT496" s="34"/>
      <c r="CU496" s="34"/>
      <c r="CV496" s="34"/>
      <c r="CW496" s="34"/>
      <c r="CX496" s="34"/>
      <c r="CY496" s="34"/>
      <c r="CZ496" s="34"/>
    </row>
    <row r="497" spans="1:104">
      <c r="A497" s="34"/>
      <c r="B497" s="34"/>
      <c r="C497" s="34"/>
      <c r="D497" s="34"/>
      <c r="E497" s="34"/>
      <c r="F497" s="34"/>
      <c r="G497" s="34"/>
      <c r="H497" s="34"/>
      <c r="I497" s="34"/>
      <c r="J497" s="34"/>
      <c r="K497" s="34"/>
      <c r="L497" s="34"/>
      <c r="M497" s="34"/>
      <c r="N497" s="34"/>
      <c r="O497" s="34"/>
      <c r="P497" s="34"/>
      <c r="Q497" s="57"/>
      <c r="R497" s="57"/>
      <c r="S497" s="34"/>
      <c r="T497" s="37"/>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row>
    <row r="498" spans="1:104">
      <c r="A498" s="34"/>
      <c r="B498" s="34"/>
      <c r="C498" s="34"/>
      <c r="D498" s="34"/>
      <c r="E498" s="34"/>
      <c r="F498" s="34"/>
      <c r="G498" s="34"/>
      <c r="H498" s="34"/>
      <c r="I498" s="34"/>
      <c r="J498" s="34"/>
      <c r="K498" s="34"/>
      <c r="L498" s="34"/>
      <c r="M498" s="34"/>
      <c r="N498" s="34"/>
      <c r="O498" s="34"/>
      <c r="P498" s="34"/>
      <c r="Q498" s="57"/>
      <c r="R498" s="57"/>
      <c r="S498" s="34"/>
      <c r="T498" s="37"/>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c r="BR498" s="34"/>
      <c r="BS498" s="34"/>
      <c r="BT498" s="34"/>
      <c r="BU498" s="34"/>
      <c r="BV498" s="34"/>
      <c r="BW498" s="34"/>
      <c r="BX498" s="34"/>
      <c r="BY498" s="34"/>
      <c r="BZ498" s="34"/>
      <c r="CA498" s="34"/>
      <c r="CB498" s="34"/>
      <c r="CC498" s="34"/>
      <c r="CD498" s="34"/>
      <c r="CE498" s="34"/>
      <c r="CF498" s="34"/>
      <c r="CG498" s="34"/>
      <c r="CH498" s="34"/>
      <c r="CI498" s="34"/>
      <c r="CJ498" s="34"/>
      <c r="CK498" s="34"/>
      <c r="CL498" s="34"/>
      <c r="CM498" s="34"/>
      <c r="CN498" s="34"/>
      <c r="CO498" s="34"/>
      <c r="CP498" s="34"/>
      <c r="CQ498" s="34"/>
      <c r="CR498" s="34"/>
      <c r="CS498" s="34"/>
      <c r="CT498" s="34"/>
      <c r="CU498" s="34"/>
      <c r="CV498" s="34"/>
      <c r="CW498" s="34"/>
      <c r="CX498" s="34"/>
      <c r="CY498" s="34"/>
      <c r="CZ498" s="34"/>
    </row>
    <row r="499" spans="1:104">
      <c r="A499" s="34"/>
      <c r="B499" s="34"/>
      <c r="C499" s="34"/>
      <c r="D499" s="34"/>
      <c r="E499" s="34"/>
      <c r="F499" s="34"/>
      <c r="G499" s="34"/>
      <c r="H499" s="34"/>
      <c r="I499" s="34"/>
      <c r="J499" s="34"/>
      <c r="K499" s="34"/>
      <c r="L499" s="34"/>
      <c r="M499" s="34"/>
      <c r="N499" s="34"/>
      <c r="O499" s="34"/>
      <c r="P499" s="34"/>
      <c r="Q499" s="57"/>
      <c r="R499" s="57"/>
      <c r="S499" s="34"/>
      <c r="T499" s="37"/>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c r="BR499" s="34"/>
      <c r="BS499" s="34"/>
      <c r="BT499" s="34"/>
      <c r="BU499" s="34"/>
      <c r="BV499" s="34"/>
      <c r="BW499" s="34"/>
      <c r="BX499" s="34"/>
      <c r="BY499" s="34"/>
      <c r="BZ499" s="34"/>
      <c r="CA499" s="34"/>
      <c r="CB499" s="34"/>
      <c r="CC499" s="34"/>
      <c r="CD499" s="34"/>
      <c r="CE499" s="34"/>
      <c r="CF499" s="34"/>
      <c r="CG499" s="34"/>
      <c r="CH499" s="34"/>
      <c r="CI499" s="34"/>
      <c r="CJ499" s="34"/>
      <c r="CK499" s="34"/>
      <c r="CL499" s="34"/>
      <c r="CM499" s="34"/>
      <c r="CN499" s="34"/>
      <c r="CO499" s="34"/>
      <c r="CP499" s="34"/>
      <c r="CQ499" s="34"/>
      <c r="CR499" s="34"/>
      <c r="CS499" s="34"/>
      <c r="CT499" s="34"/>
      <c r="CU499" s="34"/>
      <c r="CV499" s="34"/>
      <c r="CW499" s="34"/>
      <c r="CX499" s="34"/>
      <c r="CY499" s="34"/>
      <c r="CZ499" s="34"/>
    </row>
    <row r="500" spans="1:104">
      <c r="A500" s="34"/>
      <c r="B500" s="34"/>
      <c r="C500" s="34"/>
      <c r="D500" s="34"/>
      <c r="E500" s="34"/>
      <c r="F500" s="34"/>
      <c r="G500" s="34"/>
      <c r="H500" s="34"/>
      <c r="I500" s="34"/>
      <c r="J500" s="34"/>
      <c r="K500" s="34"/>
      <c r="L500" s="34"/>
      <c r="M500" s="34"/>
      <c r="N500" s="34"/>
      <c r="O500" s="34"/>
      <c r="P500" s="34"/>
      <c r="Q500" s="57"/>
      <c r="R500" s="57"/>
      <c r="S500" s="34"/>
      <c r="T500" s="37"/>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c r="BR500" s="34"/>
      <c r="BS500" s="34"/>
      <c r="BT500" s="34"/>
      <c r="BU500" s="34"/>
      <c r="BV500" s="34"/>
      <c r="BW500" s="34"/>
      <c r="BX500" s="34"/>
      <c r="BY500" s="34"/>
      <c r="BZ500" s="34"/>
      <c r="CA500" s="34"/>
      <c r="CB500" s="34"/>
      <c r="CC500" s="34"/>
      <c r="CD500" s="34"/>
      <c r="CE500" s="34"/>
      <c r="CF500" s="34"/>
      <c r="CG500" s="34"/>
      <c r="CH500" s="34"/>
      <c r="CI500" s="34"/>
      <c r="CJ500" s="34"/>
      <c r="CK500" s="34"/>
      <c r="CL500" s="34"/>
      <c r="CM500" s="34"/>
      <c r="CN500" s="34"/>
      <c r="CO500" s="34"/>
      <c r="CP500" s="34"/>
      <c r="CQ500" s="34"/>
      <c r="CR500" s="34"/>
      <c r="CS500" s="34"/>
      <c r="CT500" s="34"/>
      <c r="CU500" s="34"/>
      <c r="CV500" s="34"/>
      <c r="CW500" s="34"/>
      <c r="CX500" s="34"/>
      <c r="CY500" s="34"/>
      <c r="CZ500" s="34"/>
    </row>
    <row r="501" spans="1:104">
      <c r="A501" s="34"/>
      <c r="B501" s="34"/>
      <c r="C501" s="34"/>
      <c r="D501" s="34"/>
      <c r="E501" s="34"/>
      <c r="F501" s="34"/>
      <c r="G501" s="34"/>
      <c r="H501" s="34"/>
      <c r="I501" s="34"/>
      <c r="J501" s="34"/>
      <c r="K501" s="34"/>
      <c r="L501" s="34"/>
      <c r="M501" s="34"/>
      <c r="N501" s="34"/>
      <c r="O501" s="34"/>
      <c r="P501" s="34"/>
      <c r="Q501" s="57"/>
      <c r="R501" s="57"/>
      <c r="S501" s="34"/>
      <c r="T501" s="37"/>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c r="BR501" s="34"/>
      <c r="BS501" s="34"/>
      <c r="BT501" s="34"/>
      <c r="BU501" s="34"/>
      <c r="BV501" s="34"/>
      <c r="BW501" s="34"/>
      <c r="BX501" s="34"/>
      <c r="BY501" s="34"/>
      <c r="BZ501" s="34"/>
      <c r="CA501" s="34"/>
      <c r="CB501" s="34"/>
      <c r="CC501" s="34"/>
      <c r="CD501" s="34"/>
      <c r="CE501" s="34"/>
      <c r="CF501" s="34"/>
      <c r="CG501" s="34"/>
      <c r="CH501" s="34"/>
      <c r="CI501" s="34"/>
      <c r="CJ501" s="34"/>
      <c r="CK501" s="34"/>
      <c r="CL501" s="34"/>
      <c r="CM501" s="34"/>
      <c r="CN501" s="34"/>
      <c r="CO501" s="34"/>
      <c r="CP501" s="34"/>
      <c r="CQ501" s="34"/>
      <c r="CR501" s="34"/>
      <c r="CS501" s="34"/>
      <c r="CT501" s="34"/>
      <c r="CU501" s="34"/>
      <c r="CV501" s="34"/>
      <c r="CW501" s="34"/>
      <c r="CX501" s="34"/>
      <c r="CY501" s="34"/>
      <c r="CZ501" s="34"/>
    </row>
    <row r="502" spans="1:104">
      <c r="A502" s="34"/>
      <c r="B502" s="34"/>
      <c r="C502" s="34"/>
      <c r="D502" s="34"/>
      <c r="E502" s="34"/>
      <c r="F502" s="34"/>
      <c r="G502" s="34"/>
      <c r="H502" s="34"/>
      <c r="I502" s="34"/>
      <c r="J502" s="34"/>
      <c r="K502" s="34"/>
      <c r="L502" s="34"/>
      <c r="M502" s="34"/>
      <c r="N502" s="34"/>
      <c r="O502" s="34"/>
      <c r="P502" s="34"/>
      <c r="Q502" s="57"/>
      <c r="R502" s="57"/>
      <c r="S502" s="34"/>
      <c r="T502" s="37"/>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c r="BR502" s="34"/>
      <c r="BS502" s="34"/>
      <c r="BT502" s="34"/>
      <c r="BU502" s="34"/>
      <c r="BV502" s="34"/>
      <c r="BW502" s="34"/>
      <c r="BX502" s="34"/>
      <c r="BY502" s="34"/>
      <c r="BZ502" s="34"/>
      <c r="CA502" s="34"/>
      <c r="CB502" s="34"/>
      <c r="CC502" s="34"/>
      <c r="CD502" s="34"/>
      <c r="CE502" s="34"/>
      <c r="CF502" s="34"/>
      <c r="CG502" s="34"/>
      <c r="CH502" s="34"/>
      <c r="CI502" s="34"/>
      <c r="CJ502" s="34"/>
      <c r="CK502" s="34"/>
      <c r="CL502" s="34"/>
      <c r="CM502" s="34"/>
      <c r="CN502" s="34"/>
      <c r="CO502" s="34"/>
      <c r="CP502" s="34"/>
      <c r="CQ502" s="34"/>
      <c r="CR502" s="34"/>
      <c r="CS502" s="34"/>
      <c r="CT502" s="34"/>
      <c r="CU502" s="34"/>
      <c r="CV502" s="34"/>
      <c r="CW502" s="34"/>
      <c r="CX502" s="34"/>
      <c r="CY502" s="34"/>
      <c r="CZ502" s="34"/>
    </row>
    <row r="503" spans="1:104">
      <c r="A503" s="34"/>
      <c r="B503" s="34"/>
      <c r="C503" s="34"/>
      <c r="D503" s="34"/>
      <c r="E503" s="34"/>
      <c r="F503" s="34"/>
      <c r="G503" s="34"/>
      <c r="H503" s="34"/>
      <c r="I503" s="34"/>
      <c r="J503" s="34"/>
      <c r="K503" s="34"/>
      <c r="L503" s="34"/>
      <c r="M503" s="34"/>
      <c r="N503" s="34"/>
      <c r="O503" s="34"/>
      <c r="P503" s="34"/>
      <c r="Q503" s="57"/>
      <c r="R503" s="57"/>
      <c r="S503" s="34"/>
      <c r="T503" s="37"/>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c r="BR503" s="34"/>
      <c r="BS503" s="34"/>
      <c r="BT503" s="34"/>
      <c r="BU503" s="34"/>
      <c r="BV503" s="34"/>
      <c r="BW503" s="34"/>
      <c r="BX503" s="34"/>
      <c r="BY503" s="34"/>
      <c r="BZ503" s="34"/>
      <c r="CA503" s="34"/>
      <c r="CB503" s="34"/>
      <c r="CC503" s="34"/>
      <c r="CD503" s="34"/>
      <c r="CE503" s="34"/>
      <c r="CF503" s="34"/>
      <c r="CG503" s="34"/>
      <c r="CH503" s="34"/>
      <c r="CI503" s="34"/>
      <c r="CJ503" s="34"/>
      <c r="CK503" s="34"/>
      <c r="CL503" s="34"/>
      <c r="CM503" s="34"/>
      <c r="CN503" s="34"/>
      <c r="CO503" s="34"/>
      <c r="CP503" s="34"/>
      <c r="CQ503" s="34"/>
      <c r="CR503" s="34"/>
      <c r="CS503" s="34"/>
      <c r="CT503" s="34"/>
      <c r="CU503" s="34"/>
      <c r="CV503" s="34"/>
      <c r="CW503" s="34"/>
      <c r="CX503" s="34"/>
      <c r="CY503" s="34"/>
      <c r="CZ503" s="34"/>
    </row>
    <row r="504" spans="1:104">
      <c r="A504" s="34"/>
      <c r="B504" s="34"/>
      <c r="C504" s="34"/>
      <c r="D504" s="34"/>
      <c r="E504" s="34"/>
      <c r="F504" s="34"/>
      <c r="G504" s="34"/>
      <c r="H504" s="34"/>
      <c r="I504" s="34"/>
      <c r="J504" s="34"/>
      <c r="K504" s="34"/>
      <c r="L504" s="34"/>
      <c r="M504" s="34"/>
      <c r="N504" s="34"/>
      <c r="O504" s="34"/>
      <c r="P504" s="34"/>
      <c r="Q504" s="57"/>
      <c r="R504" s="57"/>
      <c r="S504" s="34"/>
      <c r="T504" s="37"/>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c r="BR504" s="34"/>
      <c r="BS504" s="34"/>
      <c r="BT504" s="34"/>
      <c r="BU504" s="34"/>
      <c r="BV504" s="34"/>
      <c r="BW504" s="34"/>
      <c r="BX504" s="34"/>
      <c r="BY504" s="34"/>
      <c r="BZ504" s="34"/>
      <c r="CA504" s="34"/>
      <c r="CB504" s="34"/>
      <c r="CC504" s="34"/>
      <c r="CD504" s="34"/>
      <c r="CE504" s="34"/>
      <c r="CF504" s="34"/>
      <c r="CG504" s="34"/>
      <c r="CH504" s="34"/>
      <c r="CI504" s="34"/>
      <c r="CJ504" s="34"/>
      <c r="CK504" s="34"/>
      <c r="CL504" s="34"/>
      <c r="CM504" s="34"/>
      <c r="CN504" s="34"/>
      <c r="CO504" s="34"/>
      <c r="CP504" s="34"/>
      <c r="CQ504" s="34"/>
      <c r="CR504" s="34"/>
      <c r="CS504" s="34"/>
      <c r="CT504" s="34"/>
      <c r="CU504" s="34"/>
      <c r="CV504" s="34"/>
      <c r="CW504" s="34"/>
      <c r="CX504" s="34"/>
      <c r="CY504" s="34"/>
      <c r="CZ504" s="34"/>
    </row>
    <row r="505" spans="1:104">
      <c r="A505" s="34"/>
      <c r="B505" s="34"/>
      <c r="C505" s="34"/>
      <c r="D505" s="34"/>
      <c r="E505" s="34"/>
      <c r="F505" s="34"/>
      <c r="G505" s="34"/>
      <c r="H505" s="34"/>
      <c r="I505" s="34"/>
      <c r="J505" s="34"/>
      <c r="K505" s="34"/>
      <c r="L505" s="34"/>
      <c r="M505" s="34"/>
      <c r="N505" s="34"/>
      <c r="O505" s="34"/>
      <c r="P505" s="34"/>
      <c r="Q505" s="57"/>
      <c r="R505" s="57"/>
      <c r="S505" s="34"/>
      <c r="T505" s="37"/>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c r="BR505" s="34"/>
      <c r="BS505" s="34"/>
      <c r="BT505" s="34"/>
      <c r="BU505" s="34"/>
      <c r="BV505" s="34"/>
      <c r="BW505" s="34"/>
      <c r="BX505" s="34"/>
      <c r="BY505" s="34"/>
      <c r="BZ505" s="34"/>
      <c r="CA505" s="34"/>
      <c r="CB505" s="34"/>
      <c r="CC505" s="34"/>
      <c r="CD505" s="34"/>
      <c r="CE505" s="34"/>
      <c r="CF505" s="34"/>
      <c r="CG505" s="34"/>
      <c r="CH505" s="34"/>
      <c r="CI505" s="34"/>
      <c r="CJ505" s="34"/>
      <c r="CK505" s="34"/>
      <c r="CL505" s="34"/>
      <c r="CM505" s="34"/>
      <c r="CN505" s="34"/>
      <c r="CO505" s="34"/>
      <c r="CP505" s="34"/>
      <c r="CQ505" s="34"/>
      <c r="CR505" s="34"/>
      <c r="CS505" s="34"/>
      <c r="CT505" s="34"/>
      <c r="CU505" s="34"/>
      <c r="CV505" s="34"/>
      <c r="CW505" s="34"/>
      <c r="CX505" s="34"/>
      <c r="CY505" s="34"/>
      <c r="CZ505" s="34"/>
    </row>
    <row r="506" spans="1:104">
      <c r="A506" s="34"/>
      <c r="B506" s="34"/>
      <c r="C506" s="34"/>
      <c r="D506" s="34"/>
      <c r="E506" s="34"/>
      <c r="F506" s="34"/>
      <c r="G506" s="34"/>
      <c r="H506" s="34"/>
      <c r="I506" s="34"/>
      <c r="J506" s="34"/>
      <c r="K506" s="34"/>
      <c r="L506" s="34"/>
      <c r="M506" s="34"/>
      <c r="N506" s="34"/>
      <c r="O506" s="34"/>
      <c r="P506" s="34"/>
      <c r="Q506" s="57"/>
      <c r="R506" s="57"/>
      <c r="S506" s="34"/>
      <c r="T506" s="37"/>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c r="BR506" s="34"/>
      <c r="BS506" s="34"/>
      <c r="BT506" s="34"/>
      <c r="BU506" s="34"/>
      <c r="BV506" s="34"/>
      <c r="BW506" s="34"/>
      <c r="BX506" s="34"/>
      <c r="BY506" s="34"/>
      <c r="BZ506" s="34"/>
      <c r="CA506" s="34"/>
      <c r="CB506" s="34"/>
      <c r="CC506" s="34"/>
      <c r="CD506" s="34"/>
      <c r="CE506" s="34"/>
      <c r="CF506" s="34"/>
      <c r="CG506" s="34"/>
      <c r="CH506" s="34"/>
      <c r="CI506" s="34"/>
      <c r="CJ506" s="34"/>
      <c r="CK506" s="34"/>
      <c r="CL506" s="34"/>
      <c r="CM506" s="34"/>
      <c r="CN506" s="34"/>
      <c r="CO506" s="34"/>
      <c r="CP506" s="34"/>
      <c r="CQ506" s="34"/>
      <c r="CR506" s="34"/>
      <c r="CS506" s="34"/>
      <c r="CT506" s="34"/>
      <c r="CU506" s="34"/>
      <c r="CV506" s="34"/>
      <c r="CW506" s="34"/>
      <c r="CX506" s="34"/>
      <c r="CY506" s="34"/>
      <c r="CZ506" s="34"/>
    </row>
    <row r="507" spans="1:104">
      <c r="A507" s="34"/>
      <c r="B507" s="34"/>
      <c r="C507" s="34"/>
      <c r="D507" s="34"/>
      <c r="E507" s="34"/>
      <c r="F507" s="34"/>
      <c r="G507" s="34"/>
      <c r="H507" s="34"/>
      <c r="I507" s="34"/>
      <c r="J507" s="34"/>
      <c r="K507" s="34"/>
      <c r="L507" s="34"/>
      <c r="M507" s="34"/>
      <c r="N507" s="34"/>
      <c r="O507" s="34"/>
      <c r="P507" s="34"/>
      <c r="Q507" s="57"/>
      <c r="R507" s="57"/>
      <c r="S507" s="34"/>
      <c r="T507" s="37"/>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c r="BR507" s="34"/>
      <c r="BS507" s="34"/>
      <c r="BT507" s="34"/>
      <c r="BU507" s="34"/>
      <c r="BV507" s="34"/>
      <c r="BW507" s="34"/>
      <c r="BX507" s="34"/>
      <c r="BY507" s="34"/>
      <c r="BZ507" s="34"/>
      <c r="CA507" s="34"/>
      <c r="CB507" s="34"/>
      <c r="CC507" s="34"/>
      <c r="CD507" s="34"/>
      <c r="CE507" s="34"/>
      <c r="CF507" s="34"/>
      <c r="CG507" s="34"/>
      <c r="CH507" s="34"/>
      <c r="CI507" s="34"/>
      <c r="CJ507" s="34"/>
      <c r="CK507" s="34"/>
      <c r="CL507" s="34"/>
      <c r="CM507" s="34"/>
      <c r="CN507" s="34"/>
      <c r="CO507" s="34"/>
      <c r="CP507" s="34"/>
      <c r="CQ507" s="34"/>
      <c r="CR507" s="34"/>
      <c r="CS507" s="34"/>
      <c r="CT507" s="34"/>
      <c r="CU507" s="34"/>
      <c r="CV507" s="34"/>
      <c r="CW507" s="34"/>
      <c r="CX507" s="34"/>
      <c r="CY507" s="34"/>
      <c r="CZ507" s="34"/>
    </row>
    <row r="508" spans="1:104">
      <c r="A508" s="34"/>
      <c r="B508" s="34"/>
      <c r="C508" s="34"/>
      <c r="D508" s="34"/>
      <c r="E508" s="34"/>
      <c r="F508" s="34"/>
      <c r="G508" s="34"/>
      <c r="H508" s="34"/>
      <c r="I508" s="34"/>
      <c r="J508" s="34"/>
      <c r="K508" s="34"/>
      <c r="L508" s="34"/>
      <c r="M508" s="34"/>
      <c r="N508" s="34"/>
      <c r="O508" s="34"/>
      <c r="P508" s="34"/>
      <c r="Q508" s="57"/>
      <c r="R508" s="57"/>
      <c r="S508" s="34"/>
      <c r="T508" s="37"/>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c r="BR508" s="34"/>
      <c r="BS508" s="34"/>
      <c r="BT508" s="34"/>
      <c r="BU508" s="34"/>
      <c r="BV508" s="34"/>
      <c r="BW508" s="34"/>
      <c r="BX508" s="34"/>
      <c r="BY508" s="34"/>
      <c r="BZ508" s="34"/>
      <c r="CA508" s="34"/>
      <c r="CB508" s="34"/>
      <c r="CC508" s="34"/>
      <c r="CD508" s="34"/>
      <c r="CE508" s="34"/>
      <c r="CF508" s="34"/>
      <c r="CG508" s="34"/>
      <c r="CH508" s="34"/>
      <c r="CI508" s="34"/>
      <c r="CJ508" s="34"/>
      <c r="CK508" s="34"/>
      <c r="CL508" s="34"/>
      <c r="CM508" s="34"/>
      <c r="CN508" s="34"/>
      <c r="CO508" s="34"/>
      <c r="CP508" s="34"/>
      <c r="CQ508" s="34"/>
      <c r="CR508" s="34"/>
      <c r="CS508" s="34"/>
      <c r="CT508" s="34"/>
      <c r="CU508" s="34"/>
      <c r="CV508" s="34"/>
      <c r="CW508" s="34"/>
      <c r="CX508" s="34"/>
      <c r="CY508" s="34"/>
      <c r="CZ508" s="34"/>
    </row>
    <row r="509" spans="1:104">
      <c r="A509" s="34"/>
      <c r="B509" s="34"/>
      <c r="C509" s="34"/>
      <c r="D509" s="34"/>
      <c r="E509" s="34"/>
      <c r="F509" s="34"/>
      <c r="G509" s="34"/>
      <c r="H509" s="34"/>
      <c r="I509" s="34"/>
      <c r="J509" s="34"/>
      <c r="K509" s="34"/>
      <c r="L509" s="34"/>
      <c r="M509" s="34"/>
      <c r="N509" s="34"/>
      <c r="O509" s="34"/>
      <c r="P509" s="34"/>
      <c r="Q509" s="57"/>
      <c r="R509" s="57"/>
      <c r="S509" s="34"/>
      <c r="T509" s="37"/>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c r="BR509" s="34"/>
      <c r="BS509" s="34"/>
      <c r="BT509" s="34"/>
      <c r="BU509" s="34"/>
      <c r="BV509" s="34"/>
      <c r="BW509" s="34"/>
      <c r="BX509" s="34"/>
      <c r="BY509" s="34"/>
      <c r="BZ509" s="34"/>
      <c r="CA509" s="34"/>
      <c r="CB509" s="34"/>
      <c r="CC509" s="34"/>
      <c r="CD509" s="34"/>
      <c r="CE509" s="34"/>
      <c r="CF509" s="34"/>
      <c r="CG509" s="34"/>
      <c r="CH509" s="34"/>
      <c r="CI509" s="34"/>
      <c r="CJ509" s="34"/>
      <c r="CK509" s="34"/>
      <c r="CL509" s="34"/>
      <c r="CM509" s="34"/>
      <c r="CN509" s="34"/>
      <c r="CO509" s="34"/>
      <c r="CP509" s="34"/>
      <c r="CQ509" s="34"/>
      <c r="CR509" s="34"/>
      <c r="CS509" s="34"/>
      <c r="CT509" s="34"/>
      <c r="CU509" s="34"/>
      <c r="CV509" s="34"/>
      <c r="CW509" s="34"/>
      <c r="CX509" s="34"/>
      <c r="CY509" s="34"/>
      <c r="CZ509" s="34"/>
    </row>
    <row r="510" spans="1:104">
      <c r="A510" s="34"/>
      <c r="B510" s="34"/>
      <c r="C510" s="34"/>
      <c r="D510" s="34"/>
      <c r="E510" s="34"/>
      <c r="F510" s="34"/>
      <c r="G510" s="34"/>
      <c r="H510" s="34"/>
      <c r="I510" s="34"/>
      <c r="J510" s="34"/>
      <c r="K510" s="34"/>
      <c r="L510" s="34"/>
      <c r="M510" s="34"/>
      <c r="N510" s="34"/>
      <c r="O510" s="34"/>
      <c r="P510" s="34"/>
      <c r="Q510" s="57"/>
      <c r="R510" s="57"/>
      <c r="S510" s="34"/>
      <c r="T510" s="37"/>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c r="BR510" s="34"/>
      <c r="BS510" s="34"/>
      <c r="BT510" s="34"/>
      <c r="BU510" s="34"/>
      <c r="BV510" s="34"/>
      <c r="BW510" s="34"/>
      <c r="BX510" s="34"/>
      <c r="BY510" s="34"/>
      <c r="BZ510" s="34"/>
      <c r="CA510" s="34"/>
      <c r="CB510" s="34"/>
      <c r="CC510" s="34"/>
      <c r="CD510" s="34"/>
      <c r="CE510" s="34"/>
      <c r="CF510" s="34"/>
      <c r="CG510" s="34"/>
      <c r="CH510" s="34"/>
      <c r="CI510" s="34"/>
      <c r="CJ510" s="34"/>
      <c r="CK510" s="34"/>
      <c r="CL510" s="34"/>
      <c r="CM510" s="34"/>
      <c r="CN510" s="34"/>
      <c r="CO510" s="34"/>
      <c r="CP510" s="34"/>
      <c r="CQ510" s="34"/>
      <c r="CR510" s="34"/>
      <c r="CS510" s="34"/>
      <c r="CT510" s="34"/>
      <c r="CU510" s="34"/>
      <c r="CV510" s="34"/>
      <c r="CW510" s="34"/>
      <c r="CX510" s="34"/>
      <c r="CY510" s="34"/>
      <c r="CZ510" s="34"/>
    </row>
    <row r="511" spans="1:104">
      <c r="A511" s="34"/>
      <c r="B511" s="34"/>
      <c r="C511" s="34"/>
      <c r="D511" s="34"/>
      <c r="E511" s="34"/>
      <c r="F511" s="34"/>
      <c r="G511" s="34"/>
      <c r="H511" s="34"/>
      <c r="I511" s="34"/>
      <c r="J511" s="34"/>
      <c r="K511" s="34"/>
      <c r="L511" s="34"/>
      <c r="M511" s="34"/>
      <c r="N511" s="34"/>
      <c r="O511" s="34"/>
      <c r="P511" s="34"/>
      <c r="Q511" s="57"/>
      <c r="R511" s="57"/>
      <c r="S511" s="34"/>
      <c r="T511" s="37"/>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c r="BR511" s="34"/>
      <c r="BS511" s="34"/>
      <c r="BT511" s="34"/>
      <c r="BU511" s="34"/>
      <c r="BV511" s="34"/>
      <c r="BW511" s="34"/>
      <c r="BX511" s="34"/>
      <c r="BY511" s="34"/>
      <c r="BZ511" s="34"/>
      <c r="CA511" s="34"/>
      <c r="CB511" s="34"/>
      <c r="CC511" s="34"/>
      <c r="CD511" s="34"/>
      <c r="CE511" s="34"/>
      <c r="CF511" s="34"/>
      <c r="CG511" s="34"/>
      <c r="CH511" s="34"/>
      <c r="CI511" s="34"/>
      <c r="CJ511" s="34"/>
      <c r="CK511" s="34"/>
      <c r="CL511" s="34"/>
      <c r="CM511" s="34"/>
      <c r="CN511" s="34"/>
      <c r="CO511" s="34"/>
      <c r="CP511" s="34"/>
      <c r="CQ511" s="34"/>
      <c r="CR511" s="34"/>
      <c r="CS511" s="34"/>
      <c r="CT511" s="34"/>
      <c r="CU511" s="34"/>
      <c r="CV511" s="34"/>
      <c r="CW511" s="34"/>
      <c r="CX511" s="34"/>
      <c r="CY511" s="34"/>
      <c r="CZ511" s="34"/>
    </row>
    <row r="512" spans="1:104">
      <c r="A512" s="34"/>
      <c r="B512" s="34"/>
      <c r="C512" s="34"/>
      <c r="D512" s="34"/>
      <c r="E512" s="34"/>
      <c r="F512" s="34"/>
      <c r="G512" s="34"/>
      <c r="H512" s="34"/>
      <c r="I512" s="34"/>
      <c r="J512" s="34"/>
      <c r="K512" s="34"/>
      <c r="L512" s="34"/>
      <c r="M512" s="34"/>
      <c r="N512" s="34"/>
      <c r="O512" s="34"/>
      <c r="P512" s="34"/>
      <c r="Q512" s="57"/>
      <c r="R512" s="57"/>
      <c r="S512" s="34"/>
      <c r="T512" s="37"/>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c r="BR512" s="34"/>
      <c r="BS512" s="34"/>
      <c r="BT512" s="34"/>
      <c r="BU512" s="34"/>
      <c r="BV512" s="34"/>
      <c r="BW512" s="34"/>
      <c r="BX512" s="34"/>
      <c r="BY512" s="34"/>
      <c r="BZ512" s="34"/>
      <c r="CA512" s="34"/>
      <c r="CB512" s="34"/>
      <c r="CC512" s="34"/>
      <c r="CD512" s="34"/>
      <c r="CE512" s="34"/>
      <c r="CF512" s="34"/>
      <c r="CG512" s="34"/>
      <c r="CH512" s="34"/>
      <c r="CI512" s="34"/>
      <c r="CJ512" s="34"/>
      <c r="CK512" s="34"/>
      <c r="CL512" s="34"/>
      <c r="CM512" s="34"/>
      <c r="CN512" s="34"/>
      <c r="CO512" s="34"/>
      <c r="CP512" s="34"/>
      <c r="CQ512" s="34"/>
      <c r="CR512" s="34"/>
      <c r="CS512" s="34"/>
      <c r="CT512" s="34"/>
      <c r="CU512" s="34"/>
      <c r="CV512" s="34"/>
      <c r="CW512" s="34"/>
      <c r="CX512" s="34"/>
      <c r="CY512" s="34"/>
      <c r="CZ512" s="34"/>
    </row>
    <row r="513" spans="1:104">
      <c r="A513" s="34"/>
      <c r="B513" s="34"/>
      <c r="C513" s="34"/>
      <c r="D513" s="34"/>
      <c r="E513" s="34"/>
      <c r="F513" s="34"/>
      <c r="G513" s="34"/>
      <c r="H513" s="34"/>
      <c r="I513" s="34"/>
      <c r="J513" s="34"/>
      <c r="K513" s="34"/>
      <c r="L513" s="34"/>
      <c r="M513" s="34"/>
      <c r="N513" s="34"/>
      <c r="O513" s="34"/>
      <c r="P513" s="34"/>
      <c r="Q513" s="57"/>
      <c r="R513" s="57"/>
      <c r="S513" s="34"/>
      <c r="T513" s="37"/>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c r="BR513" s="34"/>
      <c r="BS513" s="34"/>
      <c r="BT513" s="34"/>
      <c r="BU513" s="34"/>
      <c r="BV513" s="34"/>
      <c r="BW513" s="34"/>
      <c r="BX513" s="34"/>
      <c r="BY513" s="34"/>
      <c r="BZ513" s="34"/>
      <c r="CA513" s="34"/>
      <c r="CB513" s="34"/>
      <c r="CC513" s="34"/>
      <c r="CD513" s="34"/>
      <c r="CE513" s="34"/>
      <c r="CF513" s="34"/>
      <c r="CG513" s="34"/>
      <c r="CH513" s="34"/>
      <c r="CI513" s="34"/>
      <c r="CJ513" s="34"/>
      <c r="CK513" s="34"/>
      <c r="CL513" s="34"/>
      <c r="CM513" s="34"/>
      <c r="CN513" s="34"/>
      <c r="CO513" s="34"/>
      <c r="CP513" s="34"/>
      <c r="CQ513" s="34"/>
      <c r="CR513" s="34"/>
      <c r="CS513" s="34"/>
      <c r="CT513" s="34"/>
      <c r="CU513" s="34"/>
      <c r="CV513" s="34"/>
      <c r="CW513" s="34"/>
      <c r="CX513" s="34"/>
      <c r="CY513" s="34"/>
      <c r="CZ513" s="34"/>
    </row>
    <row r="514" spans="1:104">
      <c r="A514" s="34"/>
      <c r="B514" s="34"/>
      <c r="C514" s="34"/>
      <c r="D514" s="34"/>
      <c r="E514" s="34"/>
      <c r="F514" s="34"/>
      <c r="G514" s="34"/>
      <c r="H514" s="34"/>
      <c r="I514" s="34"/>
      <c r="J514" s="34"/>
      <c r="K514" s="34"/>
      <c r="L514" s="34"/>
      <c r="M514" s="34"/>
      <c r="N514" s="34"/>
      <c r="O514" s="34"/>
      <c r="P514" s="34"/>
      <c r="Q514" s="57"/>
      <c r="R514" s="57"/>
      <c r="S514" s="34"/>
      <c r="T514" s="37"/>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c r="BR514" s="34"/>
      <c r="BS514" s="34"/>
      <c r="BT514" s="34"/>
      <c r="BU514" s="34"/>
      <c r="BV514" s="34"/>
      <c r="BW514" s="34"/>
      <c r="BX514" s="34"/>
      <c r="BY514" s="34"/>
      <c r="BZ514" s="34"/>
      <c r="CA514" s="34"/>
      <c r="CB514" s="34"/>
      <c r="CC514" s="34"/>
      <c r="CD514" s="34"/>
      <c r="CE514" s="34"/>
      <c r="CF514" s="34"/>
      <c r="CG514" s="34"/>
      <c r="CH514" s="34"/>
      <c r="CI514" s="34"/>
      <c r="CJ514" s="34"/>
      <c r="CK514" s="34"/>
      <c r="CL514" s="34"/>
      <c r="CM514" s="34"/>
      <c r="CN514" s="34"/>
      <c r="CO514" s="34"/>
      <c r="CP514" s="34"/>
      <c r="CQ514" s="34"/>
      <c r="CR514" s="34"/>
      <c r="CS514" s="34"/>
      <c r="CT514" s="34"/>
      <c r="CU514" s="34"/>
      <c r="CV514" s="34"/>
      <c r="CW514" s="34"/>
      <c r="CX514" s="34"/>
      <c r="CY514" s="34"/>
      <c r="CZ514" s="34"/>
    </row>
    <row r="515" spans="1:104">
      <c r="A515" s="34"/>
      <c r="B515" s="34"/>
      <c r="C515" s="34"/>
      <c r="D515" s="34"/>
      <c r="E515" s="34"/>
      <c r="F515" s="34"/>
      <c r="G515" s="34"/>
      <c r="H515" s="34"/>
      <c r="I515" s="34"/>
      <c r="J515" s="34"/>
      <c r="K515" s="34"/>
      <c r="L515" s="34"/>
      <c r="M515" s="34"/>
      <c r="N515" s="34"/>
      <c r="O515" s="34"/>
      <c r="P515" s="34"/>
      <c r="Q515" s="57"/>
      <c r="R515" s="57"/>
      <c r="S515" s="34"/>
      <c r="T515" s="37"/>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c r="BR515" s="34"/>
      <c r="BS515" s="34"/>
      <c r="BT515" s="34"/>
      <c r="BU515" s="34"/>
      <c r="BV515" s="34"/>
      <c r="BW515" s="34"/>
      <c r="BX515" s="34"/>
      <c r="BY515" s="34"/>
      <c r="BZ515" s="34"/>
      <c r="CA515" s="34"/>
      <c r="CB515" s="34"/>
      <c r="CC515" s="34"/>
      <c r="CD515" s="34"/>
      <c r="CE515" s="34"/>
      <c r="CF515" s="34"/>
      <c r="CG515" s="34"/>
      <c r="CH515" s="34"/>
      <c r="CI515" s="34"/>
      <c r="CJ515" s="34"/>
      <c r="CK515" s="34"/>
      <c r="CL515" s="34"/>
      <c r="CM515" s="34"/>
      <c r="CN515" s="34"/>
      <c r="CO515" s="34"/>
      <c r="CP515" s="34"/>
      <c r="CQ515" s="34"/>
      <c r="CR515" s="34"/>
      <c r="CS515" s="34"/>
      <c r="CT515" s="34"/>
      <c r="CU515" s="34"/>
      <c r="CV515" s="34"/>
      <c r="CW515" s="34"/>
      <c r="CX515" s="34"/>
      <c r="CY515" s="34"/>
      <c r="CZ515" s="34"/>
    </row>
    <row r="516" spans="1:104">
      <c r="A516" s="34"/>
      <c r="B516" s="34"/>
      <c r="C516" s="34"/>
      <c r="D516" s="34"/>
      <c r="E516" s="34"/>
      <c r="F516" s="34"/>
      <c r="G516" s="34"/>
      <c r="H516" s="34"/>
      <c r="I516" s="34"/>
      <c r="J516" s="34"/>
      <c r="K516" s="34"/>
      <c r="L516" s="34"/>
      <c r="M516" s="34"/>
      <c r="N516" s="34"/>
      <c r="O516" s="34"/>
      <c r="P516" s="34"/>
      <c r="Q516" s="57"/>
      <c r="R516" s="57"/>
      <c r="S516" s="34"/>
      <c r="T516" s="37"/>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c r="BR516" s="34"/>
      <c r="BS516" s="34"/>
      <c r="BT516" s="34"/>
      <c r="BU516" s="34"/>
      <c r="BV516" s="34"/>
      <c r="BW516" s="34"/>
      <c r="BX516" s="34"/>
      <c r="BY516" s="34"/>
      <c r="BZ516" s="34"/>
      <c r="CA516" s="34"/>
      <c r="CB516" s="34"/>
      <c r="CC516" s="34"/>
      <c r="CD516" s="34"/>
      <c r="CE516" s="34"/>
      <c r="CF516" s="34"/>
      <c r="CG516" s="34"/>
      <c r="CH516" s="34"/>
      <c r="CI516" s="34"/>
      <c r="CJ516" s="34"/>
      <c r="CK516" s="34"/>
      <c r="CL516" s="34"/>
      <c r="CM516" s="34"/>
      <c r="CN516" s="34"/>
      <c r="CO516" s="34"/>
      <c r="CP516" s="34"/>
      <c r="CQ516" s="34"/>
      <c r="CR516" s="34"/>
      <c r="CS516" s="34"/>
      <c r="CT516" s="34"/>
      <c r="CU516" s="34"/>
      <c r="CV516" s="34"/>
      <c r="CW516" s="34"/>
      <c r="CX516" s="34"/>
      <c r="CY516" s="34"/>
      <c r="CZ516" s="34"/>
    </row>
    <row r="517" spans="1:104">
      <c r="A517" s="34"/>
      <c r="B517" s="34"/>
      <c r="C517" s="34"/>
      <c r="D517" s="34"/>
      <c r="E517" s="34"/>
      <c r="F517" s="34"/>
      <c r="G517" s="34"/>
      <c r="H517" s="34"/>
      <c r="I517" s="34"/>
      <c r="J517" s="34"/>
      <c r="K517" s="34"/>
      <c r="L517" s="34"/>
      <c r="M517" s="34"/>
      <c r="N517" s="34"/>
      <c r="O517" s="34"/>
      <c r="P517" s="34"/>
      <c r="Q517" s="57"/>
      <c r="R517" s="57"/>
      <c r="S517" s="34"/>
      <c r="T517" s="37"/>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c r="BR517" s="34"/>
      <c r="BS517" s="34"/>
      <c r="BT517" s="34"/>
      <c r="BU517" s="34"/>
      <c r="BV517" s="34"/>
      <c r="BW517" s="34"/>
      <c r="BX517" s="34"/>
      <c r="BY517" s="34"/>
      <c r="BZ517" s="34"/>
      <c r="CA517" s="34"/>
      <c r="CB517" s="34"/>
      <c r="CC517" s="34"/>
      <c r="CD517" s="34"/>
      <c r="CE517" s="34"/>
      <c r="CF517" s="34"/>
      <c r="CG517" s="34"/>
      <c r="CH517" s="34"/>
      <c r="CI517" s="34"/>
      <c r="CJ517" s="34"/>
      <c r="CK517" s="34"/>
      <c r="CL517" s="34"/>
      <c r="CM517" s="34"/>
      <c r="CN517" s="34"/>
      <c r="CO517" s="34"/>
      <c r="CP517" s="34"/>
      <c r="CQ517" s="34"/>
      <c r="CR517" s="34"/>
      <c r="CS517" s="34"/>
      <c r="CT517" s="34"/>
      <c r="CU517" s="34"/>
      <c r="CV517" s="34"/>
      <c r="CW517" s="34"/>
      <c r="CX517" s="34"/>
      <c r="CY517" s="34"/>
      <c r="CZ517" s="34"/>
    </row>
    <row r="518" spans="1:104">
      <c r="A518" s="34"/>
      <c r="B518" s="34"/>
      <c r="C518" s="34"/>
      <c r="D518" s="34"/>
      <c r="E518" s="34"/>
      <c r="F518" s="34"/>
      <c r="G518" s="34"/>
      <c r="H518" s="34"/>
      <c r="I518" s="34"/>
      <c r="J518" s="34"/>
      <c r="K518" s="34"/>
      <c r="L518" s="34"/>
      <c r="M518" s="34"/>
      <c r="N518" s="34"/>
      <c r="O518" s="34"/>
      <c r="P518" s="34"/>
      <c r="Q518" s="57"/>
      <c r="R518" s="57"/>
      <c r="S518" s="34"/>
      <c r="T518" s="37"/>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c r="BR518" s="34"/>
      <c r="BS518" s="34"/>
      <c r="BT518" s="34"/>
      <c r="BU518" s="34"/>
      <c r="BV518" s="34"/>
      <c r="BW518" s="34"/>
      <c r="BX518" s="34"/>
      <c r="BY518" s="34"/>
      <c r="BZ518" s="34"/>
      <c r="CA518" s="34"/>
      <c r="CB518" s="34"/>
      <c r="CC518" s="34"/>
      <c r="CD518" s="34"/>
      <c r="CE518" s="34"/>
      <c r="CF518" s="34"/>
      <c r="CG518" s="34"/>
      <c r="CH518" s="34"/>
      <c r="CI518" s="34"/>
      <c r="CJ518" s="34"/>
      <c r="CK518" s="34"/>
      <c r="CL518" s="34"/>
      <c r="CM518" s="34"/>
      <c r="CN518" s="34"/>
      <c r="CO518" s="34"/>
      <c r="CP518" s="34"/>
      <c r="CQ518" s="34"/>
      <c r="CR518" s="34"/>
      <c r="CS518" s="34"/>
      <c r="CT518" s="34"/>
      <c r="CU518" s="34"/>
      <c r="CV518" s="34"/>
      <c r="CW518" s="34"/>
      <c r="CX518" s="34"/>
      <c r="CY518" s="34"/>
      <c r="CZ518" s="34"/>
    </row>
    <row r="519" spans="1:104">
      <c r="A519" s="34"/>
      <c r="B519" s="34"/>
      <c r="C519" s="34"/>
      <c r="D519" s="34"/>
      <c r="E519" s="34"/>
      <c r="F519" s="34"/>
      <c r="G519" s="34"/>
      <c r="H519" s="34"/>
      <c r="I519" s="34"/>
      <c r="J519" s="34"/>
      <c r="K519" s="34"/>
      <c r="L519" s="34"/>
      <c r="M519" s="34"/>
      <c r="N519" s="34"/>
      <c r="O519" s="34"/>
      <c r="P519" s="34"/>
      <c r="Q519" s="57"/>
      <c r="R519" s="57"/>
      <c r="S519" s="34"/>
      <c r="T519" s="37"/>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c r="BR519" s="34"/>
      <c r="BS519" s="34"/>
      <c r="BT519" s="34"/>
      <c r="BU519" s="34"/>
      <c r="BV519" s="34"/>
      <c r="BW519" s="34"/>
      <c r="BX519" s="34"/>
      <c r="BY519" s="34"/>
      <c r="BZ519" s="34"/>
      <c r="CA519" s="34"/>
      <c r="CB519" s="34"/>
      <c r="CC519" s="34"/>
      <c r="CD519" s="34"/>
      <c r="CE519" s="34"/>
      <c r="CF519" s="34"/>
      <c r="CG519" s="34"/>
      <c r="CH519" s="34"/>
      <c r="CI519" s="34"/>
      <c r="CJ519" s="34"/>
      <c r="CK519" s="34"/>
      <c r="CL519" s="34"/>
      <c r="CM519" s="34"/>
      <c r="CN519" s="34"/>
      <c r="CO519" s="34"/>
      <c r="CP519" s="34"/>
      <c r="CQ519" s="34"/>
      <c r="CR519" s="34"/>
      <c r="CS519" s="34"/>
      <c r="CT519" s="34"/>
      <c r="CU519" s="34"/>
      <c r="CV519" s="34"/>
      <c r="CW519" s="34"/>
      <c r="CX519" s="34"/>
      <c r="CY519" s="34"/>
      <c r="CZ519" s="34"/>
    </row>
    <row r="520" spans="1:104">
      <c r="A520" s="34"/>
      <c r="B520" s="34"/>
      <c r="C520" s="34"/>
      <c r="D520" s="34"/>
      <c r="E520" s="34"/>
      <c r="F520" s="34"/>
      <c r="G520" s="34"/>
      <c r="H520" s="34"/>
      <c r="I520" s="34"/>
      <c r="J520" s="34"/>
      <c r="K520" s="34"/>
      <c r="L520" s="34"/>
      <c r="M520" s="34"/>
      <c r="N520" s="34"/>
      <c r="O520" s="34"/>
      <c r="P520" s="34"/>
      <c r="Q520" s="57"/>
      <c r="R520" s="57"/>
      <c r="S520" s="34"/>
      <c r="T520" s="37"/>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c r="BR520" s="34"/>
      <c r="BS520" s="34"/>
      <c r="BT520" s="34"/>
      <c r="BU520" s="34"/>
      <c r="BV520" s="34"/>
      <c r="BW520" s="34"/>
      <c r="BX520" s="34"/>
      <c r="BY520" s="34"/>
      <c r="BZ520" s="34"/>
      <c r="CA520" s="34"/>
      <c r="CB520" s="34"/>
      <c r="CC520" s="34"/>
      <c r="CD520" s="34"/>
      <c r="CE520" s="34"/>
      <c r="CF520" s="34"/>
      <c r="CG520" s="34"/>
      <c r="CH520" s="34"/>
      <c r="CI520" s="34"/>
      <c r="CJ520" s="34"/>
      <c r="CK520" s="34"/>
      <c r="CL520" s="34"/>
      <c r="CM520" s="34"/>
      <c r="CN520" s="34"/>
      <c r="CO520" s="34"/>
      <c r="CP520" s="34"/>
      <c r="CQ520" s="34"/>
      <c r="CR520" s="34"/>
      <c r="CS520" s="34"/>
      <c r="CT520" s="34"/>
      <c r="CU520" s="34"/>
      <c r="CV520" s="34"/>
      <c r="CW520" s="34"/>
      <c r="CX520" s="34"/>
      <c r="CY520" s="34"/>
      <c r="CZ520" s="34"/>
    </row>
    <row r="521" spans="1:104">
      <c r="A521" s="34"/>
      <c r="B521" s="34"/>
      <c r="C521" s="34"/>
      <c r="D521" s="34"/>
      <c r="E521" s="34"/>
      <c r="F521" s="34"/>
      <c r="G521" s="34"/>
      <c r="H521" s="34"/>
      <c r="I521" s="34"/>
      <c r="J521" s="34"/>
      <c r="K521" s="34"/>
      <c r="L521" s="34"/>
      <c r="M521" s="34"/>
      <c r="N521" s="34"/>
      <c r="O521" s="34"/>
      <c r="P521" s="34"/>
      <c r="Q521" s="57"/>
      <c r="R521" s="57"/>
      <c r="S521" s="34"/>
      <c r="T521" s="37"/>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c r="BR521" s="34"/>
      <c r="BS521" s="34"/>
      <c r="BT521" s="34"/>
      <c r="BU521" s="34"/>
      <c r="BV521" s="34"/>
      <c r="BW521" s="34"/>
      <c r="BX521" s="34"/>
      <c r="BY521" s="34"/>
      <c r="BZ521" s="34"/>
      <c r="CA521" s="34"/>
      <c r="CB521" s="34"/>
      <c r="CC521" s="34"/>
      <c r="CD521" s="34"/>
      <c r="CE521" s="34"/>
      <c r="CF521" s="34"/>
      <c r="CG521" s="34"/>
      <c r="CH521" s="34"/>
      <c r="CI521" s="34"/>
      <c r="CJ521" s="34"/>
      <c r="CK521" s="34"/>
      <c r="CL521" s="34"/>
      <c r="CM521" s="34"/>
      <c r="CN521" s="34"/>
      <c r="CO521" s="34"/>
      <c r="CP521" s="34"/>
      <c r="CQ521" s="34"/>
      <c r="CR521" s="34"/>
      <c r="CS521" s="34"/>
      <c r="CT521" s="34"/>
      <c r="CU521" s="34"/>
      <c r="CV521" s="34"/>
      <c r="CW521" s="34"/>
      <c r="CX521" s="34"/>
      <c r="CY521" s="34"/>
      <c r="CZ521" s="34"/>
    </row>
    <row r="522" spans="1:104">
      <c r="A522" s="34"/>
      <c r="B522" s="34"/>
      <c r="C522" s="34"/>
      <c r="D522" s="34"/>
      <c r="E522" s="34"/>
      <c r="F522" s="34"/>
      <c r="G522" s="34"/>
      <c r="H522" s="34"/>
      <c r="I522" s="34"/>
      <c r="J522" s="34"/>
      <c r="K522" s="34"/>
      <c r="L522" s="34"/>
      <c r="M522" s="34"/>
      <c r="N522" s="34"/>
      <c r="O522" s="34"/>
      <c r="P522" s="34"/>
      <c r="Q522" s="57"/>
      <c r="R522" s="57"/>
      <c r="S522" s="34"/>
      <c r="T522" s="37"/>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c r="BR522" s="34"/>
      <c r="BS522" s="34"/>
      <c r="BT522" s="34"/>
      <c r="BU522" s="34"/>
      <c r="BV522" s="34"/>
      <c r="BW522" s="34"/>
      <c r="BX522" s="34"/>
      <c r="BY522" s="34"/>
      <c r="BZ522" s="34"/>
      <c r="CA522" s="34"/>
      <c r="CB522" s="34"/>
      <c r="CC522" s="34"/>
      <c r="CD522" s="34"/>
      <c r="CE522" s="34"/>
      <c r="CF522" s="34"/>
      <c r="CG522" s="34"/>
      <c r="CH522" s="34"/>
      <c r="CI522" s="34"/>
      <c r="CJ522" s="34"/>
      <c r="CK522" s="34"/>
      <c r="CL522" s="34"/>
      <c r="CM522" s="34"/>
      <c r="CN522" s="34"/>
      <c r="CO522" s="34"/>
      <c r="CP522" s="34"/>
      <c r="CQ522" s="34"/>
      <c r="CR522" s="34"/>
      <c r="CS522" s="34"/>
      <c r="CT522" s="34"/>
      <c r="CU522" s="34"/>
      <c r="CV522" s="34"/>
      <c r="CW522" s="34"/>
      <c r="CX522" s="34"/>
      <c r="CY522" s="34"/>
      <c r="CZ522" s="34"/>
    </row>
    <row r="523" spans="1:104">
      <c r="A523" s="34"/>
      <c r="B523" s="34"/>
      <c r="C523" s="34"/>
      <c r="D523" s="34"/>
      <c r="E523" s="34"/>
      <c r="F523" s="34"/>
      <c r="G523" s="34"/>
      <c r="H523" s="34"/>
      <c r="I523" s="34"/>
      <c r="J523" s="34"/>
      <c r="K523" s="34"/>
      <c r="L523" s="34"/>
      <c r="M523" s="34"/>
      <c r="N523" s="34"/>
      <c r="O523" s="34"/>
      <c r="P523" s="34"/>
      <c r="Q523" s="57"/>
      <c r="R523" s="57"/>
      <c r="S523" s="34"/>
      <c r="T523" s="37"/>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c r="BR523" s="34"/>
      <c r="BS523" s="34"/>
      <c r="BT523" s="34"/>
      <c r="BU523" s="34"/>
      <c r="BV523" s="34"/>
      <c r="BW523" s="34"/>
      <c r="BX523" s="34"/>
      <c r="BY523" s="34"/>
      <c r="BZ523" s="34"/>
      <c r="CA523" s="34"/>
      <c r="CB523" s="34"/>
      <c r="CC523" s="34"/>
      <c r="CD523" s="34"/>
      <c r="CE523" s="34"/>
      <c r="CF523" s="34"/>
      <c r="CG523" s="34"/>
      <c r="CH523" s="34"/>
      <c r="CI523" s="34"/>
      <c r="CJ523" s="34"/>
      <c r="CK523" s="34"/>
      <c r="CL523" s="34"/>
      <c r="CM523" s="34"/>
      <c r="CN523" s="34"/>
      <c r="CO523" s="34"/>
      <c r="CP523" s="34"/>
      <c r="CQ523" s="34"/>
      <c r="CR523" s="34"/>
      <c r="CS523" s="34"/>
      <c r="CT523" s="34"/>
      <c r="CU523" s="34"/>
      <c r="CV523" s="34"/>
      <c r="CW523" s="34"/>
      <c r="CX523" s="34"/>
      <c r="CY523" s="34"/>
      <c r="CZ523" s="34"/>
    </row>
    <row r="524" spans="1:104">
      <c r="A524" s="34"/>
      <c r="B524" s="34"/>
      <c r="C524" s="34"/>
      <c r="D524" s="34"/>
      <c r="E524" s="34"/>
      <c r="F524" s="34"/>
      <c r="G524" s="34"/>
      <c r="H524" s="34"/>
      <c r="I524" s="34"/>
      <c r="J524" s="34"/>
      <c r="K524" s="34"/>
      <c r="L524" s="34"/>
      <c r="M524" s="34"/>
      <c r="N524" s="34"/>
      <c r="O524" s="34"/>
      <c r="P524" s="34"/>
      <c r="Q524" s="57"/>
      <c r="R524" s="57"/>
      <c r="S524" s="34"/>
      <c r="T524" s="37"/>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c r="BR524" s="34"/>
      <c r="BS524" s="34"/>
      <c r="BT524" s="34"/>
      <c r="BU524" s="34"/>
      <c r="BV524" s="34"/>
      <c r="BW524" s="34"/>
      <c r="BX524" s="34"/>
      <c r="BY524" s="34"/>
      <c r="BZ524" s="34"/>
      <c r="CA524" s="34"/>
      <c r="CB524" s="34"/>
      <c r="CC524" s="34"/>
      <c r="CD524" s="34"/>
      <c r="CE524" s="34"/>
      <c r="CF524" s="34"/>
      <c r="CG524" s="34"/>
      <c r="CH524" s="34"/>
      <c r="CI524" s="34"/>
      <c r="CJ524" s="34"/>
      <c r="CK524" s="34"/>
      <c r="CL524" s="34"/>
      <c r="CM524" s="34"/>
      <c r="CN524" s="34"/>
      <c r="CO524" s="34"/>
      <c r="CP524" s="34"/>
      <c r="CQ524" s="34"/>
      <c r="CR524" s="34"/>
      <c r="CS524" s="34"/>
      <c r="CT524" s="34"/>
      <c r="CU524" s="34"/>
      <c r="CV524" s="34"/>
      <c r="CW524" s="34"/>
      <c r="CX524" s="34"/>
      <c r="CY524" s="34"/>
      <c r="CZ524" s="34"/>
    </row>
    <row r="525" spans="1:104">
      <c r="A525" s="34"/>
      <c r="B525" s="34"/>
      <c r="C525" s="34"/>
      <c r="D525" s="34"/>
      <c r="E525" s="34"/>
      <c r="F525" s="34"/>
      <c r="G525" s="34"/>
      <c r="H525" s="34"/>
      <c r="I525" s="34"/>
      <c r="J525" s="34"/>
      <c r="K525" s="34"/>
      <c r="L525" s="34"/>
      <c r="M525" s="34"/>
      <c r="N525" s="34"/>
      <c r="O525" s="34"/>
      <c r="P525" s="34"/>
      <c r="Q525" s="57"/>
      <c r="R525" s="57"/>
      <c r="S525" s="34"/>
      <c r="T525" s="37"/>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c r="BR525" s="34"/>
      <c r="BS525" s="34"/>
      <c r="BT525" s="34"/>
      <c r="BU525" s="34"/>
      <c r="BV525" s="34"/>
      <c r="BW525" s="34"/>
      <c r="BX525" s="34"/>
      <c r="BY525" s="34"/>
      <c r="BZ525" s="34"/>
      <c r="CA525" s="34"/>
      <c r="CB525" s="34"/>
      <c r="CC525" s="34"/>
      <c r="CD525" s="34"/>
      <c r="CE525" s="34"/>
      <c r="CF525" s="34"/>
      <c r="CG525" s="34"/>
      <c r="CH525" s="34"/>
      <c r="CI525" s="34"/>
      <c r="CJ525" s="34"/>
      <c r="CK525" s="34"/>
      <c r="CL525" s="34"/>
      <c r="CM525" s="34"/>
      <c r="CN525" s="34"/>
      <c r="CO525" s="34"/>
      <c r="CP525" s="34"/>
      <c r="CQ525" s="34"/>
      <c r="CR525" s="34"/>
      <c r="CS525" s="34"/>
      <c r="CT525" s="34"/>
      <c r="CU525" s="34"/>
      <c r="CV525" s="34"/>
      <c r="CW525" s="34"/>
      <c r="CX525" s="34"/>
      <c r="CY525" s="34"/>
      <c r="CZ525" s="34"/>
    </row>
    <row r="526" spans="1:104">
      <c r="A526" s="34"/>
      <c r="B526" s="34"/>
      <c r="C526" s="34"/>
      <c r="D526" s="34"/>
      <c r="E526" s="34"/>
      <c r="F526" s="34"/>
      <c r="G526" s="34"/>
      <c r="H526" s="34"/>
      <c r="I526" s="34"/>
      <c r="J526" s="34"/>
      <c r="K526" s="34"/>
      <c r="L526" s="34"/>
      <c r="M526" s="34"/>
      <c r="N526" s="34"/>
      <c r="O526" s="34"/>
      <c r="P526" s="34"/>
      <c r="Q526" s="57"/>
      <c r="R526" s="57"/>
      <c r="S526" s="34"/>
      <c r="T526" s="37"/>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c r="BR526" s="34"/>
      <c r="BS526" s="34"/>
      <c r="BT526" s="34"/>
      <c r="BU526" s="34"/>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c r="CT526" s="34"/>
      <c r="CU526" s="34"/>
      <c r="CV526" s="34"/>
      <c r="CW526" s="34"/>
      <c r="CX526" s="34"/>
      <c r="CY526" s="34"/>
      <c r="CZ526" s="34"/>
    </row>
    <row r="527" spans="1:104">
      <c r="A527" s="34"/>
      <c r="B527" s="34"/>
      <c r="C527" s="34"/>
      <c r="D527" s="34"/>
      <c r="E527" s="34"/>
      <c r="F527" s="34"/>
      <c r="G527" s="34"/>
      <c r="H527" s="34"/>
      <c r="I527" s="34"/>
      <c r="J527" s="34"/>
      <c r="K527" s="34"/>
      <c r="L527" s="34"/>
      <c r="M527" s="34"/>
      <c r="N527" s="34"/>
      <c r="O527" s="34"/>
      <c r="P527" s="34"/>
      <c r="Q527" s="57"/>
      <c r="R527" s="57"/>
      <c r="S527" s="34"/>
      <c r="T527" s="37"/>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c r="BR527" s="34"/>
      <c r="BS527" s="34"/>
      <c r="BT527" s="34"/>
      <c r="BU527" s="34"/>
      <c r="BV527" s="34"/>
      <c r="BW527" s="34"/>
      <c r="BX527" s="34"/>
      <c r="BY527" s="34"/>
      <c r="BZ527" s="34"/>
      <c r="CA527" s="34"/>
      <c r="CB527" s="34"/>
      <c r="CC527" s="34"/>
      <c r="CD527" s="34"/>
      <c r="CE527" s="34"/>
      <c r="CF527" s="34"/>
      <c r="CG527" s="34"/>
      <c r="CH527" s="34"/>
      <c r="CI527" s="34"/>
      <c r="CJ527" s="34"/>
      <c r="CK527" s="34"/>
      <c r="CL527" s="34"/>
      <c r="CM527" s="34"/>
      <c r="CN527" s="34"/>
      <c r="CO527" s="34"/>
      <c r="CP527" s="34"/>
      <c r="CQ527" s="34"/>
      <c r="CR527" s="34"/>
      <c r="CS527" s="34"/>
      <c r="CT527" s="34"/>
      <c r="CU527" s="34"/>
      <c r="CV527" s="34"/>
      <c r="CW527" s="34"/>
      <c r="CX527" s="34"/>
      <c r="CY527" s="34"/>
      <c r="CZ527" s="34"/>
    </row>
    <row r="528" spans="1:104">
      <c r="A528" s="34"/>
      <c r="B528" s="34"/>
      <c r="C528" s="34"/>
      <c r="D528" s="34"/>
      <c r="E528" s="34"/>
      <c r="F528" s="34"/>
      <c r="G528" s="34"/>
      <c r="H528" s="34"/>
      <c r="I528" s="34"/>
      <c r="J528" s="34"/>
      <c r="K528" s="34"/>
      <c r="L528" s="34"/>
      <c r="M528" s="34"/>
      <c r="N528" s="34"/>
      <c r="O528" s="34"/>
      <c r="P528" s="34"/>
      <c r="Q528" s="57"/>
      <c r="R528" s="57"/>
      <c r="S528" s="34"/>
      <c r="T528" s="37"/>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c r="BR528" s="34"/>
      <c r="BS528" s="34"/>
      <c r="BT528" s="34"/>
      <c r="BU528" s="34"/>
      <c r="BV528" s="34"/>
      <c r="BW528" s="34"/>
      <c r="BX528" s="34"/>
      <c r="BY528" s="34"/>
      <c r="BZ528" s="34"/>
      <c r="CA528" s="34"/>
      <c r="CB528" s="34"/>
      <c r="CC528" s="34"/>
      <c r="CD528" s="34"/>
      <c r="CE528" s="34"/>
      <c r="CF528" s="34"/>
      <c r="CG528" s="34"/>
      <c r="CH528" s="34"/>
      <c r="CI528" s="34"/>
      <c r="CJ528" s="34"/>
      <c r="CK528" s="34"/>
      <c r="CL528" s="34"/>
      <c r="CM528" s="34"/>
      <c r="CN528" s="34"/>
      <c r="CO528" s="34"/>
      <c r="CP528" s="34"/>
      <c r="CQ528" s="34"/>
      <c r="CR528" s="34"/>
      <c r="CS528" s="34"/>
      <c r="CT528" s="34"/>
      <c r="CU528" s="34"/>
      <c r="CV528" s="34"/>
      <c r="CW528" s="34"/>
      <c r="CX528" s="34"/>
      <c r="CY528" s="34"/>
      <c r="CZ528" s="34"/>
    </row>
    <row r="529" spans="1:104">
      <c r="A529" s="34"/>
      <c r="B529" s="34"/>
      <c r="C529" s="34"/>
      <c r="D529" s="34"/>
      <c r="E529" s="34"/>
      <c r="F529" s="34"/>
      <c r="G529" s="34"/>
      <c r="H529" s="34"/>
      <c r="I529" s="34"/>
      <c r="J529" s="34"/>
      <c r="K529" s="34"/>
      <c r="L529" s="34"/>
      <c r="M529" s="34"/>
      <c r="N529" s="34"/>
      <c r="O529" s="34"/>
      <c r="P529" s="34"/>
      <c r="Q529" s="57"/>
      <c r="R529" s="57"/>
      <c r="S529" s="34"/>
      <c r="T529" s="37"/>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c r="BR529" s="34"/>
      <c r="BS529" s="34"/>
      <c r="BT529" s="34"/>
      <c r="BU529" s="34"/>
      <c r="BV529" s="34"/>
      <c r="BW529" s="34"/>
      <c r="BX529" s="34"/>
      <c r="BY529" s="34"/>
      <c r="BZ529" s="34"/>
      <c r="CA529" s="34"/>
      <c r="CB529" s="34"/>
      <c r="CC529" s="34"/>
      <c r="CD529" s="34"/>
      <c r="CE529" s="34"/>
      <c r="CF529" s="34"/>
      <c r="CG529" s="34"/>
      <c r="CH529" s="34"/>
      <c r="CI529" s="34"/>
      <c r="CJ529" s="34"/>
      <c r="CK529" s="34"/>
      <c r="CL529" s="34"/>
      <c r="CM529" s="34"/>
      <c r="CN529" s="34"/>
      <c r="CO529" s="34"/>
      <c r="CP529" s="34"/>
      <c r="CQ529" s="34"/>
      <c r="CR529" s="34"/>
      <c r="CS529" s="34"/>
      <c r="CT529" s="34"/>
      <c r="CU529" s="34"/>
      <c r="CV529" s="34"/>
      <c r="CW529" s="34"/>
      <c r="CX529" s="34"/>
      <c r="CY529" s="34"/>
      <c r="CZ529" s="34"/>
    </row>
    <row r="530" spans="1:104">
      <c r="A530" s="34"/>
      <c r="B530" s="34"/>
      <c r="C530" s="34"/>
      <c r="D530" s="34"/>
      <c r="E530" s="34"/>
      <c r="F530" s="34"/>
      <c r="G530" s="34"/>
      <c r="H530" s="34"/>
      <c r="I530" s="34"/>
      <c r="J530" s="34"/>
      <c r="K530" s="34"/>
      <c r="L530" s="34"/>
      <c r="M530" s="34"/>
      <c r="N530" s="34"/>
      <c r="O530" s="34"/>
      <c r="P530" s="34"/>
      <c r="Q530" s="57"/>
      <c r="R530" s="57"/>
      <c r="S530" s="34"/>
      <c r="T530" s="37"/>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c r="BR530" s="34"/>
      <c r="BS530" s="34"/>
      <c r="BT530" s="34"/>
      <c r="BU530" s="34"/>
      <c r="BV530" s="34"/>
      <c r="BW530" s="34"/>
      <c r="BX530" s="34"/>
      <c r="BY530" s="34"/>
      <c r="BZ530" s="34"/>
      <c r="CA530" s="34"/>
      <c r="CB530" s="34"/>
      <c r="CC530" s="34"/>
      <c r="CD530" s="34"/>
      <c r="CE530" s="34"/>
      <c r="CF530" s="34"/>
      <c r="CG530" s="34"/>
      <c r="CH530" s="34"/>
      <c r="CI530" s="34"/>
      <c r="CJ530" s="34"/>
      <c r="CK530" s="34"/>
      <c r="CL530" s="34"/>
      <c r="CM530" s="34"/>
      <c r="CN530" s="34"/>
      <c r="CO530" s="34"/>
      <c r="CP530" s="34"/>
      <c r="CQ530" s="34"/>
      <c r="CR530" s="34"/>
      <c r="CS530" s="34"/>
      <c r="CT530" s="34"/>
      <c r="CU530" s="34"/>
      <c r="CV530" s="34"/>
      <c r="CW530" s="34"/>
      <c r="CX530" s="34"/>
      <c r="CY530" s="34"/>
      <c r="CZ530" s="34"/>
    </row>
    <row r="531" spans="1:104">
      <c r="A531" s="34"/>
      <c r="B531" s="34"/>
      <c r="C531" s="34"/>
      <c r="D531" s="34"/>
      <c r="E531" s="34"/>
      <c r="F531" s="34"/>
      <c r="G531" s="34"/>
      <c r="H531" s="34"/>
      <c r="I531" s="34"/>
      <c r="J531" s="34"/>
      <c r="K531" s="34"/>
      <c r="L531" s="34"/>
      <c r="M531" s="34"/>
      <c r="N531" s="34"/>
      <c r="O531" s="34"/>
      <c r="P531" s="34"/>
      <c r="Q531" s="57"/>
      <c r="R531" s="57"/>
      <c r="S531" s="34"/>
      <c r="T531" s="37"/>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c r="BR531" s="34"/>
      <c r="BS531" s="34"/>
      <c r="BT531" s="34"/>
      <c r="BU531" s="34"/>
      <c r="BV531" s="34"/>
      <c r="BW531" s="34"/>
      <c r="BX531" s="34"/>
      <c r="BY531" s="34"/>
      <c r="BZ531" s="34"/>
      <c r="CA531" s="34"/>
      <c r="CB531" s="34"/>
      <c r="CC531" s="34"/>
      <c r="CD531" s="34"/>
      <c r="CE531" s="34"/>
      <c r="CF531" s="34"/>
      <c r="CG531" s="34"/>
      <c r="CH531" s="34"/>
      <c r="CI531" s="34"/>
      <c r="CJ531" s="34"/>
      <c r="CK531" s="34"/>
      <c r="CL531" s="34"/>
      <c r="CM531" s="34"/>
      <c r="CN531" s="34"/>
      <c r="CO531" s="34"/>
      <c r="CP531" s="34"/>
      <c r="CQ531" s="34"/>
      <c r="CR531" s="34"/>
      <c r="CS531" s="34"/>
      <c r="CT531" s="34"/>
      <c r="CU531" s="34"/>
      <c r="CV531" s="34"/>
      <c r="CW531" s="34"/>
      <c r="CX531" s="34"/>
      <c r="CY531" s="34"/>
      <c r="CZ531" s="34"/>
    </row>
    <row r="532" spans="1:104">
      <c r="A532" s="34"/>
      <c r="B532" s="34"/>
      <c r="C532" s="34"/>
      <c r="D532" s="34"/>
      <c r="E532" s="34"/>
      <c r="F532" s="34"/>
      <c r="G532" s="34"/>
      <c r="H532" s="34"/>
      <c r="I532" s="34"/>
      <c r="J532" s="34"/>
      <c r="K532" s="34"/>
      <c r="L532" s="34"/>
      <c r="M532" s="34"/>
      <c r="N532" s="34"/>
      <c r="O532" s="34"/>
      <c r="P532" s="34"/>
      <c r="Q532" s="57"/>
      <c r="R532" s="57"/>
      <c r="S532" s="34"/>
      <c r="T532" s="37"/>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c r="BR532" s="34"/>
      <c r="BS532" s="34"/>
      <c r="BT532" s="34"/>
      <c r="BU532" s="34"/>
      <c r="BV532" s="34"/>
      <c r="BW532" s="34"/>
      <c r="BX532" s="34"/>
      <c r="BY532" s="34"/>
      <c r="BZ532" s="34"/>
      <c r="CA532" s="34"/>
      <c r="CB532" s="34"/>
      <c r="CC532" s="34"/>
      <c r="CD532" s="34"/>
      <c r="CE532" s="34"/>
      <c r="CF532" s="34"/>
      <c r="CG532" s="34"/>
      <c r="CH532" s="34"/>
      <c r="CI532" s="34"/>
      <c r="CJ532" s="34"/>
      <c r="CK532" s="34"/>
      <c r="CL532" s="34"/>
      <c r="CM532" s="34"/>
      <c r="CN532" s="34"/>
      <c r="CO532" s="34"/>
      <c r="CP532" s="34"/>
      <c r="CQ532" s="34"/>
      <c r="CR532" s="34"/>
      <c r="CS532" s="34"/>
      <c r="CT532" s="34"/>
      <c r="CU532" s="34"/>
      <c r="CV532" s="34"/>
      <c r="CW532" s="34"/>
      <c r="CX532" s="34"/>
      <c r="CY532" s="34"/>
      <c r="CZ532" s="34"/>
    </row>
    <row r="533" spans="1:104">
      <c r="A533" s="34"/>
      <c r="B533" s="34"/>
      <c r="C533" s="34"/>
      <c r="D533" s="34"/>
      <c r="E533" s="34"/>
      <c r="F533" s="34"/>
      <c r="G533" s="34"/>
      <c r="H533" s="34"/>
      <c r="I533" s="34"/>
      <c r="J533" s="34"/>
      <c r="K533" s="34"/>
      <c r="L533" s="34"/>
      <c r="M533" s="34"/>
      <c r="N533" s="34"/>
      <c r="O533" s="34"/>
      <c r="P533" s="34"/>
      <c r="Q533" s="57"/>
      <c r="R533" s="57"/>
      <c r="S533" s="34"/>
      <c r="T533" s="37"/>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c r="BR533" s="34"/>
      <c r="BS533" s="34"/>
      <c r="BT533" s="34"/>
      <c r="BU533" s="34"/>
      <c r="BV533" s="34"/>
      <c r="BW533" s="34"/>
      <c r="BX533" s="34"/>
      <c r="BY533" s="34"/>
      <c r="BZ533" s="34"/>
      <c r="CA533" s="34"/>
      <c r="CB533" s="34"/>
      <c r="CC533" s="34"/>
      <c r="CD533" s="34"/>
      <c r="CE533" s="34"/>
      <c r="CF533" s="34"/>
      <c r="CG533" s="34"/>
      <c r="CH533" s="34"/>
      <c r="CI533" s="34"/>
      <c r="CJ533" s="34"/>
      <c r="CK533" s="34"/>
      <c r="CL533" s="34"/>
      <c r="CM533" s="34"/>
      <c r="CN533" s="34"/>
      <c r="CO533" s="34"/>
      <c r="CP533" s="34"/>
      <c r="CQ533" s="34"/>
      <c r="CR533" s="34"/>
      <c r="CS533" s="34"/>
      <c r="CT533" s="34"/>
      <c r="CU533" s="34"/>
      <c r="CV533" s="34"/>
      <c r="CW533" s="34"/>
      <c r="CX533" s="34"/>
      <c r="CY533" s="34"/>
      <c r="CZ533" s="34"/>
    </row>
    <row r="534" spans="1:104">
      <c r="A534" s="34"/>
      <c r="B534" s="34"/>
      <c r="C534" s="34"/>
      <c r="D534" s="34"/>
      <c r="E534" s="34"/>
      <c r="F534" s="34"/>
      <c r="G534" s="34"/>
      <c r="H534" s="34"/>
      <c r="I534" s="34"/>
      <c r="J534" s="34"/>
      <c r="K534" s="34"/>
      <c r="L534" s="34"/>
      <c r="M534" s="34"/>
      <c r="N534" s="34"/>
      <c r="O534" s="34"/>
      <c r="P534" s="34"/>
      <c r="Q534" s="57"/>
      <c r="R534" s="57"/>
      <c r="S534" s="34"/>
      <c r="T534" s="37"/>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c r="BR534" s="34"/>
      <c r="BS534" s="34"/>
      <c r="BT534" s="34"/>
      <c r="BU534" s="34"/>
      <c r="BV534" s="34"/>
      <c r="BW534" s="34"/>
      <c r="BX534" s="34"/>
      <c r="BY534" s="34"/>
      <c r="BZ534" s="34"/>
      <c r="CA534" s="34"/>
      <c r="CB534" s="34"/>
      <c r="CC534" s="34"/>
      <c r="CD534" s="34"/>
      <c r="CE534" s="34"/>
      <c r="CF534" s="34"/>
      <c r="CG534" s="34"/>
      <c r="CH534" s="34"/>
      <c r="CI534" s="34"/>
      <c r="CJ534" s="34"/>
      <c r="CK534" s="34"/>
      <c r="CL534" s="34"/>
      <c r="CM534" s="34"/>
      <c r="CN534" s="34"/>
      <c r="CO534" s="34"/>
      <c r="CP534" s="34"/>
      <c r="CQ534" s="34"/>
      <c r="CR534" s="34"/>
      <c r="CS534" s="34"/>
      <c r="CT534" s="34"/>
      <c r="CU534" s="34"/>
      <c r="CV534" s="34"/>
      <c r="CW534" s="34"/>
      <c r="CX534" s="34"/>
      <c r="CY534" s="34"/>
      <c r="CZ534" s="34"/>
    </row>
    <row r="535" spans="1:104">
      <c r="A535" s="34"/>
      <c r="B535" s="34"/>
      <c r="C535" s="34"/>
      <c r="D535" s="34"/>
      <c r="E535" s="34"/>
      <c r="F535" s="34"/>
      <c r="G535" s="34"/>
      <c r="H535" s="34"/>
      <c r="I535" s="34"/>
      <c r="J535" s="34"/>
      <c r="K535" s="34"/>
      <c r="L535" s="34"/>
      <c r="M535" s="34"/>
      <c r="N535" s="34"/>
      <c r="O535" s="34"/>
      <c r="P535" s="34"/>
      <c r="Q535" s="57"/>
      <c r="R535" s="57"/>
      <c r="S535" s="34"/>
      <c r="T535" s="37"/>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c r="BR535" s="34"/>
      <c r="BS535" s="34"/>
      <c r="BT535" s="34"/>
      <c r="BU535" s="34"/>
      <c r="BV535" s="34"/>
      <c r="BW535" s="34"/>
      <c r="BX535" s="34"/>
      <c r="BY535" s="34"/>
      <c r="BZ535" s="34"/>
      <c r="CA535" s="34"/>
      <c r="CB535" s="34"/>
      <c r="CC535" s="34"/>
      <c r="CD535" s="34"/>
      <c r="CE535" s="34"/>
      <c r="CF535" s="34"/>
      <c r="CG535" s="34"/>
      <c r="CH535" s="34"/>
      <c r="CI535" s="34"/>
      <c r="CJ535" s="34"/>
      <c r="CK535" s="34"/>
      <c r="CL535" s="34"/>
      <c r="CM535" s="34"/>
      <c r="CN535" s="34"/>
      <c r="CO535" s="34"/>
      <c r="CP535" s="34"/>
      <c r="CQ535" s="34"/>
      <c r="CR535" s="34"/>
      <c r="CS535" s="34"/>
      <c r="CT535" s="34"/>
      <c r="CU535" s="34"/>
      <c r="CV535" s="34"/>
      <c r="CW535" s="34"/>
      <c r="CX535" s="34"/>
      <c r="CY535" s="34"/>
      <c r="CZ535" s="34"/>
    </row>
    <row r="536" spans="1:104">
      <c r="A536" s="34"/>
      <c r="B536" s="34"/>
      <c r="C536" s="34"/>
      <c r="D536" s="34"/>
      <c r="E536" s="34"/>
      <c r="F536" s="34"/>
      <c r="G536" s="34"/>
      <c r="H536" s="34"/>
      <c r="I536" s="34"/>
      <c r="J536" s="34"/>
      <c r="K536" s="34"/>
      <c r="L536" s="34"/>
      <c r="M536" s="34"/>
      <c r="N536" s="34"/>
      <c r="O536" s="34"/>
      <c r="P536" s="34"/>
      <c r="Q536" s="57"/>
      <c r="R536" s="57"/>
      <c r="S536" s="34"/>
      <c r="T536" s="37"/>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row>
    <row r="537" spans="1:104">
      <c r="A537" s="34"/>
      <c r="B537" s="34"/>
      <c r="C537" s="34"/>
      <c r="D537" s="34"/>
      <c r="E537" s="34"/>
      <c r="F537" s="34"/>
      <c r="G537" s="34"/>
      <c r="H537" s="34"/>
      <c r="I537" s="34"/>
      <c r="J537" s="34"/>
      <c r="K537" s="34"/>
      <c r="L537" s="34"/>
      <c r="M537" s="34"/>
      <c r="N537" s="34"/>
      <c r="O537" s="34"/>
      <c r="P537" s="34"/>
      <c r="Q537" s="57"/>
      <c r="R537" s="57"/>
      <c r="S537" s="34"/>
      <c r="T537" s="37"/>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c r="BR537" s="34"/>
      <c r="BS537" s="34"/>
      <c r="BT537" s="34"/>
      <c r="BU537" s="34"/>
      <c r="BV537" s="34"/>
      <c r="BW537" s="34"/>
      <c r="BX537" s="34"/>
      <c r="BY537" s="34"/>
      <c r="BZ537" s="34"/>
      <c r="CA537" s="34"/>
      <c r="CB537" s="34"/>
      <c r="CC537" s="34"/>
      <c r="CD537" s="34"/>
      <c r="CE537" s="34"/>
      <c r="CF537" s="34"/>
      <c r="CG537" s="34"/>
      <c r="CH537" s="34"/>
      <c r="CI537" s="34"/>
      <c r="CJ537" s="34"/>
      <c r="CK537" s="34"/>
      <c r="CL537" s="34"/>
      <c r="CM537" s="34"/>
      <c r="CN537" s="34"/>
      <c r="CO537" s="34"/>
      <c r="CP537" s="34"/>
      <c r="CQ537" s="34"/>
      <c r="CR537" s="34"/>
      <c r="CS537" s="34"/>
      <c r="CT537" s="34"/>
      <c r="CU537" s="34"/>
      <c r="CV537" s="34"/>
      <c r="CW537" s="34"/>
      <c r="CX537" s="34"/>
      <c r="CY537" s="34"/>
      <c r="CZ537" s="34"/>
    </row>
    <row r="538" spans="1:104">
      <c r="A538" s="34"/>
      <c r="B538" s="34"/>
      <c r="C538" s="34"/>
      <c r="D538" s="34"/>
      <c r="E538" s="34"/>
      <c r="F538" s="34"/>
      <c r="G538" s="34"/>
      <c r="H538" s="34"/>
      <c r="I538" s="34"/>
      <c r="J538" s="34"/>
      <c r="K538" s="34"/>
      <c r="L538" s="34"/>
      <c r="M538" s="34"/>
      <c r="N538" s="34"/>
      <c r="O538" s="34"/>
      <c r="P538" s="34"/>
      <c r="Q538" s="57"/>
      <c r="R538" s="57"/>
      <c r="S538" s="34"/>
      <c r="T538" s="37"/>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c r="BR538" s="34"/>
      <c r="BS538" s="34"/>
      <c r="BT538" s="34"/>
      <c r="BU538" s="34"/>
      <c r="BV538" s="34"/>
      <c r="BW538" s="34"/>
      <c r="BX538" s="34"/>
      <c r="BY538" s="34"/>
      <c r="BZ538" s="34"/>
      <c r="CA538" s="34"/>
      <c r="CB538" s="34"/>
      <c r="CC538" s="34"/>
      <c r="CD538" s="34"/>
      <c r="CE538" s="34"/>
      <c r="CF538" s="34"/>
      <c r="CG538" s="34"/>
      <c r="CH538" s="34"/>
      <c r="CI538" s="34"/>
      <c r="CJ538" s="34"/>
      <c r="CK538" s="34"/>
      <c r="CL538" s="34"/>
      <c r="CM538" s="34"/>
      <c r="CN538" s="34"/>
      <c r="CO538" s="34"/>
      <c r="CP538" s="34"/>
      <c r="CQ538" s="34"/>
      <c r="CR538" s="34"/>
      <c r="CS538" s="34"/>
      <c r="CT538" s="34"/>
      <c r="CU538" s="34"/>
      <c r="CV538" s="34"/>
      <c r="CW538" s="34"/>
      <c r="CX538" s="34"/>
      <c r="CY538" s="34"/>
      <c r="CZ538" s="34"/>
    </row>
    <row r="539" spans="1:104">
      <c r="A539" s="34"/>
      <c r="B539" s="34"/>
      <c r="C539" s="34"/>
      <c r="D539" s="34"/>
      <c r="E539" s="34"/>
      <c r="F539" s="34"/>
      <c r="G539" s="34"/>
      <c r="H539" s="34"/>
      <c r="I539" s="34"/>
      <c r="J539" s="34"/>
      <c r="K539" s="34"/>
      <c r="L539" s="34"/>
      <c r="M539" s="34"/>
      <c r="N539" s="34"/>
      <c r="O539" s="34"/>
      <c r="P539" s="34"/>
      <c r="Q539" s="57"/>
      <c r="R539" s="57"/>
      <c r="S539" s="34"/>
      <c r="T539" s="37"/>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c r="BR539" s="34"/>
      <c r="BS539" s="34"/>
      <c r="BT539" s="34"/>
      <c r="BU539" s="34"/>
      <c r="BV539" s="34"/>
      <c r="BW539" s="34"/>
      <c r="BX539" s="34"/>
      <c r="BY539" s="34"/>
      <c r="BZ539" s="34"/>
      <c r="CA539" s="34"/>
      <c r="CB539" s="34"/>
      <c r="CC539" s="34"/>
      <c r="CD539" s="34"/>
      <c r="CE539" s="34"/>
      <c r="CF539" s="34"/>
      <c r="CG539" s="34"/>
      <c r="CH539" s="34"/>
      <c r="CI539" s="34"/>
      <c r="CJ539" s="34"/>
      <c r="CK539" s="34"/>
      <c r="CL539" s="34"/>
      <c r="CM539" s="34"/>
      <c r="CN539" s="34"/>
      <c r="CO539" s="34"/>
      <c r="CP539" s="34"/>
      <c r="CQ539" s="34"/>
      <c r="CR539" s="34"/>
      <c r="CS539" s="34"/>
      <c r="CT539" s="34"/>
      <c r="CU539" s="34"/>
      <c r="CV539" s="34"/>
      <c r="CW539" s="34"/>
      <c r="CX539" s="34"/>
      <c r="CY539" s="34"/>
      <c r="CZ539" s="34"/>
    </row>
    <row r="540" spans="1:104">
      <c r="A540" s="34"/>
      <c r="B540" s="34"/>
      <c r="C540" s="34"/>
      <c r="D540" s="34"/>
      <c r="E540" s="34"/>
      <c r="F540" s="34"/>
      <c r="G540" s="34"/>
      <c r="H540" s="34"/>
      <c r="I540" s="34"/>
      <c r="J540" s="34"/>
      <c r="K540" s="34"/>
      <c r="L540" s="34"/>
      <c r="M540" s="34"/>
      <c r="N540" s="34"/>
      <c r="O540" s="34"/>
      <c r="P540" s="34"/>
      <c r="Q540" s="57"/>
      <c r="R540" s="57"/>
      <c r="S540" s="34"/>
      <c r="T540" s="37"/>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c r="BR540" s="34"/>
      <c r="BS540" s="34"/>
      <c r="BT540" s="34"/>
      <c r="BU540" s="34"/>
      <c r="BV540" s="34"/>
      <c r="BW540" s="34"/>
      <c r="BX540" s="34"/>
      <c r="BY540" s="34"/>
      <c r="BZ540" s="34"/>
      <c r="CA540" s="34"/>
      <c r="CB540" s="34"/>
      <c r="CC540" s="34"/>
      <c r="CD540" s="34"/>
      <c r="CE540" s="34"/>
      <c r="CF540" s="34"/>
      <c r="CG540" s="34"/>
      <c r="CH540" s="34"/>
      <c r="CI540" s="34"/>
      <c r="CJ540" s="34"/>
      <c r="CK540" s="34"/>
      <c r="CL540" s="34"/>
      <c r="CM540" s="34"/>
      <c r="CN540" s="34"/>
      <c r="CO540" s="34"/>
      <c r="CP540" s="34"/>
      <c r="CQ540" s="34"/>
      <c r="CR540" s="34"/>
      <c r="CS540" s="34"/>
      <c r="CT540" s="34"/>
      <c r="CU540" s="34"/>
      <c r="CV540" s="34"/>
      <c r="CW540" s="34"/>
      <c r="CX540" s="34"/>
      <c r="CY540" s="34"/>
      <c r="CZ540" s="34"/>
    </row>
    <row r="541" spans="1:104">
      <c r="A541" s="34"/>
      <c r="B541" s="34"/>
      <c r="C541" s="34"/>
      <c r="D541" s="34"/>
      <c r="E541" s="34"/>
      <c r="F541" s="34"/>
      <c r="G541" s="34"/>
      <c r="H541" s="34"/>
      <c r="I541" s="34"/>
      <c r="J541" s="34"/>
      <c r="K541" s="34"/>
      <c r="L541" s="34"/>
      <c r="M541" s="34"/>
      <c r="N541" s="34"/>
      <c r="O541" s="34"/>
      <c r="P541" s="34"/>
      <c r="Q541" s="57"/>
      <c r="R541" s="57"/>
      <c r="S541" s="34"/>
      <c r="T541" s="37"/>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c r="BR541" s="34"/>
      <c r="BS541" s="34"/>
      <c r="BT541" s="34"/>
      <c r="BU541" s="34"/>
      <c r="BV541" s="34"/>
      <c r="BW541" s="34"/>
      <c r="BX541" s="34"/>
      <c r="BY541" s="34"/>
      <c r="BZ541" s="34"/>
      <c r="CA541" s="34"/>
      <c r="CB541" s="34"/>
      <c r="CC541" s="34"/>
      <c r="CD541" s="34"/>
      <c r="CE541" s="34"/>
      <c r="CF541" s="34"/>
      <c r="CG541" s="34"/>
      <c r="CH541" s="34"/>
      <c r="CI541" s="34"/>
      <c r="CJ541" s="34"/>
      <c r="CK541" s="34"/>
      <c r="CL541" s="34"/>
      <c r="CM541" s="34"/>
      <c r="CN541" s="34"/>
      <c r="CO541" s="34"/>
      <c r="CP541" s="34"/>
      <c r="CQ541" s="34"/>
      <c r="CR541" s="34"/>
      <c r="CS541" s="34"/>
      <c r="CT541" s="34"/>
      <c r="CU541" s="34"/>
      <c r="CV541" s="34"/>
      <c r="CW541" s="34"/>
      <c r="CX541" s="34"/>
      <c r="CY541" s="34"/>
      <c r="CZ541" s="34"/>
    </row>
    <row r="542" spans="1:104">
      <c r="A542" s="34"/>
      <c r="B542" s="34"/>
      <c r="C542" s="34"/>
      <c r="D542" s="34"/>
      <c r="E542" s="34"/>
      <c r="F542" s="34"/>
      <c r="G542" s="34"/>
      <c r="H542" s="34"/>
      <c r="I542" s="34"/>
      <c r="J542" s="34"/>
      <c r="K542" s="34"/>
      <c r="L542" s="34"/>
      <c r="M542" s="34"/>
      <c r="N542" s="34"/>
      <c r="O542" s="34"/>
      <c r="P542" s="34"/>
      <c r="Q542" s="57"/>
      <c r="R542" s="57"/>
      <c r="S542" s="34"/>
      <c r="T542" s="37"/>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c r="BR542" s="34"/>
      <c r="BS542" s="34"/>
      <c r="BT542" s="34"/>
      <c r="BU542" s="34"/>
      <c r="BV542" s="34"/>
      <c r="BW542" s="34"/>
      <c r="BX542" s="34"/>
      <c r="BY542" s="34"/>
      <c r="BZ542" s="34"/>
      <c r="CA542" s="34"/>
      <c r="CB542" s="34"/>
      <c r="CC542" s="34"/>
      <c r="CD542" s="34"/>
      <c r="CE542" s="34"/>
      <c r="CF542" s="34"/>
      <c r="CG542" s="34"/>
      <c r="CH542" s="34"/>
      <c r="CI542" s="34"/>
      <c r="CJ542" s="34"/>
      <c r="CK542" s="34"/>
      <c r="CL542" s="34"/>
      <c r="CM542" s="34"/>
      <c r="CN542" s="34"/>
      <c r="CO542" s="34"/>
      <c r="CP542" s="34"/>
      <c r="CQ542" s="34"/>
      <c r="CR542" s="34"/>
      <c r="CS542" s="34"/>
      <c r="CT542" s="34"/>
      <c r="CU542" s="34"/>
      <c r="CV542" s="34"/>
      <c r="CW542" s="34"/>
      <c r="CX542" s="34"/>
      <c r="CY542" s="34"/>
      <c r="CZ542" s="34"/>
    </row>
    <row r="543" spans="1:104">
      <c r="A543" s="34"/>
      <c r="B543" s="34"/>
      <c r="C543" s="34"/>
      <c r="D543" s="34"/>
      <c r="E543" s="34"/>
      <c r="F543" s="34"/>
      <c r="G543" s="34"/>
      <c r="H543" s="34"/>
      <c r="I543" s="34"/>
      <c r="J543" s="34"/>
      <c r="K543" s="34"/>
      <c r="L543" s="34"/>
      <c r="M543" s="34"/>
      <c r="N543" s="34"/>
      <c r="O543" s="34"/>
      <c r="P543" s="34"/>
      <c r="Q543" s="57"/>
      <c r="R543" s="57"/>
      <c r="S543" s="34"/>
      <c r="T543" s="37"/>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c r="BR543" s="34"/>
      <c r="BS543" s="34"/>
      <c r="BT543" s="34"/>
      <c r="BU543" s="34"/>
      <c r="BV543" s="34"/>
      <c r="BW543" s="34"/>
      <c r="BX543" s="34"/>
      <c r="BY543" s="34"/>
      <c r="BZ543" s="34"/>
      <c r="CA543" s="34"/>
      <c r="CB543" s="34"/>
      <c r="CC543" s="34"/>
      <c r="CD543" s="34"/>
      <c r="CE543" s="34"/>
      <c r="CF543" s="34"/>
      <c r="CG543" s="34"/>
      <c r="CH543" s="34"/>
      <c r="CI543" s="34"/>
      <c r="CJ543" s="34"/>
      <c r="CK543" s="34"/>
      <c r="CL543" s="34"/>
      <c r="CM543" s="34"/>
      <c r="CN543" s="34"/>
      <c r="CO543" s="34"/>
      <c r="CP543" s="34"/>
      <c r="CQ543" s="34"/>
      <c r="CR543" s="34"/>
      <c r="CS543" s="34"/>
      <c r="CT543" s="34"/>
      <c r="CU543" s="34"/>
      <c r="CV543" s="34"/>
      <c r="CW543" s="34"/>
      <c r="CX543" s="34"/>
      <c r="CY543" s="34"/>
      <c r="CZ543" s="34"/>
    </row>
    <row r="544" spans="1:104">
      <c r="A544" s="34"/>
      <c r="B544" s="34"/>
      <c r="C544" s="34"/>
      <c r="D544" s="34"/>
      <c r="E544" s="34"/>
      <c r="F544" s="34"/>
      <c r="G544" s="34"/>
      <c r="H544" s="34"/>
      <c r="I544" s="34"/>
      <c r="J544" s="34"/>
      <c r="K544" s="34"/>
      <c r="L544" s="34"/>
      <c r="M544" s="34"/>
      <c r="N544" s="34"/>
      <c r="O544" s="34"/>
      <c r="P544" s="34"/>
      <c r="Q544" s="57"/>
      <c r="R544" s="57"/>
      <c r="S544" s="34"/>
      <c r="T544" s="37"/>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c r="BR544" s="34"/>
      <c r="BS544" s="34"/>
      <c r="BT544" s="34"/>
      <c r="BU544" s="34"/>
      <c r="BV544" s="34"/>
      <c r="BW544" s="34"/>
      <c r="BX544" s="34"/>
      <c r="BY544" s="34"/>
      <c r="BZ544" s="34"/>
      <c r="CA544" s="34"/>
      <c r="CB544" s="34"/>
      <c r="CC544" s="34"/>
      <c r="CD544" s="34"/>
      <c r="CE544" s="34"/>
      <c r="CF544" s="34"/>
      <c r="CG544" s="34"/>
      <c r="CH544" s="34"/>
      <c r="CI544" s="34"/>
      <c r="CJ544" s="34"/>
      <c r="CK544" s="34"/>
      <c r="CL544" s="34"/>
      <c r="CM544" s="34"/>
      <c r="CN544" s="34"/>
      <c r="CO544" s="34"/>
      <c r="CP544" s="34"/>
      <c r="CQ544" s="34"/>
      <c r="CR544" s="34"/>
      <c r="CS544" s="34"/>
      <c r="CT544" s="34"/>
      <c r="CU544" s="34"/>
      <c r="CV544" s="34"/>
      <c r="CW544" s="34"/>
      <c r="CX544" s="34"/>
      <c r="CY544" s="34"/>
      <c r="CZ544" s="34"/>
    </row>
    <row r="545" spans="1:104">
      <c r="A545" s="34"/>
      <c r="B545" s="34"/>
      <c r="C545" s="34"/>
      <c r="D545" s="34"/>
      <c r="E545" s="34"/>
      <c r="F545" s="34"/>
      <c r="G545" s="34"/>
      <c r="H545" s="34"/>
      <c r="I545" s="34"/>
      <c r="J545" s="34"/>
      <c r="K545" s="34"/>
      <c r="L545" s="34"/>
      <c r="M545" s="34"/>
      <c r="N545" s="34"/>
      <c r="O545" s="34"/>
      <c r="P545" s="34"/>
      <c r="Q545" s="57"/>
      <c r="R545" s="57"/>
      <c r="S545" s="34"/>
      <c r="T545" s="37"/>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c r="BR545" s="34"/>
      <c r="BS545" s="34"/>
      <c r="BT545" s="34"/>
      <c r="BU545" s="34"/>
      <c r="BV545" s="34"/>
      <c r="BW545" s="34"/>
      <c r="BX545" s="34"/>
      <c r="BY545" s="34"/>
      <c r="BZ545" s="34"/>
      <c r="CA545" s="34"/>
      <c r="CB545" s="34"/>
      <c r="CC545" s="34"/>
      <c r="CD545" s="34"/>
      <c r="CE545" s="34"/>
      <c r="CF545" s="34"/>
      <c r="CG545" s="34"/>
      <c r="CH545" s="34"/>
      <c r="CI545" s="34"/>
      <c r="CJ545" s="34"/>
      <c r="CK545" s="34"/>
      <c r="CL545" s="34"/>
      <c r="CM545" s="34"/>
      <c r="CN545" s="34"/>
      <c r="CO545" s="34"/>
      <c r="CP545" s="34"/>
      <c r="CQ545" s="34"/>
      <c r="CR545" s="34"/>
      <c r="CS545" s="34"/>
      <c r="CT545" s="34"/>
      <c r="CU545" s="34"/>
      <c r="CV545" s="34"/>
      <c r="CW545" s="34"/>
      <c r="CX545" s="34"/>
      <c r="CY545" s="34"/>
      <c r="CZ545" s="34"/>
    </row>
    <row r="546" spans="1:104">
      <c r="A546" s="34"/>
      <c r="B546" s="34"/>
      <c r="C546" s="34"/>
      <c r="D546" s="34"/>
      <c r="E546" s="34"/>
      <c r="F546" s="34"/>
      <c r="G546" s="34"/>
      <c r="H546" s="34"/>
      <c r="I546" s="34"/>
      <c r="J546" s="34"/>
      <c r="K546" s="34"/>
      <c r="L546" s="34"/>
      <c r="M546" s="34"/>
      <c r="N546" s="34"/>
      <c r="O546" s="34"/>
      <c r="P546" s="34"/>
      <c r="Q546" s="57"/>
      <c r="R546" s="57"/>
      <c r="S546" s="34"/>
      <c r="T546" s="37"/>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c r="BR546" s="34"/>
      <c r="BS546" s="34"/>
      <c r="BT546" s="34"/>
      <c r="BU546" s="34"/>
      <c r="BV546" s="34"/>
      <c r="BW546" s="34"/>
      <c r="BX546" s="34"/>
      <c r="BY546" s="34"/>
      <c r="BZ546" s="34"/>
      <c r="CA546" s="34"/>
      <c r="CB546" s="34"/>
      <c r="CC546" s="34"/>
      <c r="CD546" s="34"/>
      <c r="CE546" s="34"/>
      <c r="CF546" s="34"/>
      <c r="CG546" s="34"/>
      <c r="CH546" s="34"/>
      <c r="CI546" s="34"/>
      <c r="CJ546" s="34"/>
      <c r="CK546" s="34"/>
      <c r="CL546" s="34"/>
      <c r="CM546" s="34"/>
      <c r="CN546" s="34"/>
      <c r="CO546" s="34"/>
      <c r="CP546" s="34"/>
      <c r="CQ546" s="34"/>
      <c r="CR546" s="34"/>
      <c r="CS546" s="34"/>
      <c r="CT546" s="34"/>
      <c r="CU546" s="34"/>
      <c r="CV546" s="34"/>
      <c r="CW546" s="34"/>
      <c r="CX546" s="34"/>
      <c r="CY546" s="34"/>
      <c r="CZ546" s="34"/>
    </row>
    <row r="547" spans="1:104">
      <c r="A547" s="34"/>
      <c r="B547" s="34"/>
      <c r="C547" s="34"/>
      <c r="D547" s="34"/>
      <c r="E547" s="34"/>
      <c r="F547" s="34"/>
      <c r="G547" s="34"/>
      <c r="H547" s="34"/>
      <c r="I547" s="34"/>
      <c r="J547" s="34"/>
      <c r="K547" s="34"/>
      <c r="L547" s="34"/>
      <c r="M547" s="34"/>
      <c r="N547" s="34"/>
      <c r="O547" s="34"/>
      <c r="P547" s="34"/>
      <c r="Q547" s="57"/>
      <c r="R547" s="57"/>
      <c r="S547" s="34"/>
      <c r="T547" s="37"/>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c r="BR547" s="34"/>
      <c r="BS547" s="34"/>
      <c r="BT547" s="34"/>
      <c r="BU547" s="34"/>
      <c r="BV547" s="34"/>
      <c r="BW547" s="34"/>
      <c r="BX547" s="34"/>
      <c r="BY547" s="34"/>
      <c r="BZ547" s="34"/>
      <c r="CA547" s="34"/>
      <c r="CB547" s="34"/>
      <c r="CC547" s="34"/>
      <c r="CD547" s="34"/>
      <c r="CE547" s="34"/>
      <c r="CF547" s="34"/>
      <c r="CG547" s="34"/>
      <c r="CH547" s="34"/>
      <c r="CI547" s="34"/>
      <c r="CJ547" s="34"/>
      <c r="CK547" s="34"/>
      <c r="CL547" s="34"/>
      <c r="CM547" s="34"/>
      <c r="CN547" s="34"/>
      <c r="CO547" s="34"/>
      <c r="CP547" s="34"/>
      <c r="CQ547" s="34"/>
      <c r="CR547" s="34"/>
      <c r="CS547" s="34"/>
      <c r="CT547" s="34"/>
      <c r="CU547" s="34"/>
      <c r="CV547" s="34"/>
      <c r="CW547" s="34"/>
      <c r="CX547" s="34"/>
      <c r="CY547" s="34"/>
      <c r="CZ547" s="34"/>
    </row>
    <row r="548" spans="1:104">
      <c r="A548" s="34"/>
      <c r="B548" s="34"/>
      <c r="C548" s="34"/>
      <c r="D548" s="34"/>
      <c r="E548" s="34"/>
      <c r="F548" s="34"/>
      <c r="G548" s="34"/>
      <c r="H548" s="34"/>
      <c r="I548" s="34"/>
      <c r="J548" s="34"/>
      <c r="K548" s="34"/>
      <c r="L548" s="34"/>
      <c r="M548" s="34"/>
      <c r="N548" s="34"/>
      <c r="O548" s="34"/>
      <c r="P548" s="34"/>
      <c r="Q548" s="57"/>
      <c r="R548" s="57"/>
      <c r="S548" s="34"/>
      <c r="T548" s="37"/>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c r="BR548" s="34"/>
      <c r="BS548" s="34"/>
      <c r="BT548" s="34"/>
      <c r="BU548" s="34"/>
      <c r="BV548" s="34"/>
      <c r="BW548" s="34"/>
      <c r="BX548" s="34"/>
      <c r="BY548" s="34"/>
      <c r="BZ548" s="34"/>
      <c r="CA548" s="34"/>
      <c r="CB548" s="34"/>
      <c r="CC548" s="34"/>
      <c r="CD548" s="34"/>
      <c r="CE548" s="34"/>
      <c r="CF548" s="34"/>
      <c r="CG548" s="34"/>
      <c r="CH548" s="34"/>
      <c r="CI548" s="34"/>
      <c r="CJ548" s="34"/>
      <c r="CK548" s="34"/>
      <c r="CL548" s="34"/>
      <c r="CM548" s="34"/>
      <c r="CN548" s="34"/>
      <c r="CO548" s="34"/>
      <c r="CP548" s="34"/>
      <c r="CQ548" s="34"/>
      <c r="CR548" s="34"/>
      <c r="CS548" s="34"/>
      <c r="CT548" s="34"/>
      <c r="CU548" s="34"/>
      <c r="CV548" s="34"/>
      <c r="CW548" s="34"/>
      <c r="CX548" s="34"/>
      <c r="CY548" s="34"/>
      <c r="CZ548" s="34"/>
    </row>
    <row r="549" spans="1:104">
      <c r="A549" s="34"/>
      <c r="B549" s="34"/>
      <c r="C549" s="34"/>
      <c r="D549" s="34"/>
      <c r="E549" s="34"/>
      <c r="F549" s="34"/>
      <c r="G549" s="34"/>
      <c r="H549" s="34"/>
      <c r="I549" s="34"/>
      <c r="J549" s="34"/>
      <c r="K549" s="34"/>
      <c r="L549" s="34"/>
      <c r="M549" s="34"/>
      <c r="N549" s="34"/>
      <c r="O549" s="34"/>
      <c r="P549" s="34"/>
      <c r="Q549" s="57"/>
      <c r="R549" s="57"/>
      <c r="S549" s="34"/>
      <c r="T549" s="37"/>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c r="BR549" s="34"/>
      <c r="BS549" s="34"/>
      <c r="BT549" s="34"/>
      <c r="BU549" s="34"/>
      <c r="BV549" s="34"/>
      <c r="BW549" s="34"/>
      <c r="BX549" s="34"/>
      <c r="BY549" s="34"/>
      <c r="BZ549" s="34"/>
      <c r="CA549" s="34"/>
      <c r="CB549" s="34"/>
      <c r="CC549" s="34"/>
      <c r="CD549" s="34"/>
      <c r="CE549" s="34"/>
      <c r="CF549" s="34"/>
      <c r="CG549" s="34"/>
      <c r="CH549" s="34"/>
      <c r="CI549" s="34"/>
      <c r="CJ549" s="34"/>
      <c r="CK549" s="34"/>
      <c r="CL549" s="34"/>
      <c r="CM549" s="34"/>
      <c r="CN549" s="34"/>
      <c r="CO549" s="34"/>
      <c r="CP549" s="34"/>
      <c r="CQ549" s="34"/>
      <c r="CR549" s="34"/>
      <c r="CS549" s="34"/>
      <c r="CT549" s="34"/>
      <c r="CU549" s="34"/>
      <c r="CV549" s="34"/>
      <c r="CW549" s="34"/>
      <c r="CX549" s="34"/>
      <c r="CY549" s="34"/>
      <c r="CZ549" s="34"/>
    </row>
    <row r="550" spans="1:104">
      <c r="A550" s="34"/>
      <c r="B550" s="34"/>
      <c r="C550" s="34"/>
      <c r="D550" s="34"/>
      <c r="E550" s="34"/>
      <c r="F550" s="34"/>
      <c r="G550" s="34"/>
      <c r="H550" s="34"/>
      <c r="I550" s="34"/>
      <c r="J550" s="34"/>
      <c r="K550" s="34"/>
      <c r="L550" s="34"/>
      <c r="M550" s="34"/>
      <c r="N550" s="34"/>
      <c r="O550" s="34"/>
      <c r="P550" s="34"/>
      <c r="Q550" s="57"/>
      <c r="R550" s="57"/>
      <c r="S550" s="34"/>
      <c r="T550" s="37"/>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c r="BR550" s="34"/>
      <c r="BS550" s="34"/>
      <c r="BT550" s="34"/>
      <c r="BU550" s="34"/>
      <c r="BV550" s="34"/>
      <c r="BW550" s="34"/>
      <c r="BX550" s="34"/>
      <c r="BY550" s="34"/>
      <c r="BZ550" s="34"/>
      <c r="CA550" s="34"/>
      <c r="CB550" s="34"/>
      <c r="CC550" s="34"/>
      <c r="CD550" s="34"/>
      <c r="CE550" s="34"/>
      <c r="CF550" s="34"/>
      <c r="CG550" s="34"/>
      <c r="CH550" s="34"/>
      <c r="CI550" s="34"/>
      <c r="CJ550" s="34"/>
      <c r="CK550" s="34"/>
      <c r="CL550" s="34"/>
      <c r="CM550" s="34"/>
      <c r="CN550" s="34"/>
      <c r="CO550" s="34"/>
      <c r="CP550" s="34"/>
      <c r="CQ550" s="34"/>
      <c r="CR550" s="34"/>
      <c r="CS550" s="34"/>
      <c r="CT550" s="34"/>
      <c r="CU550" s="34"/>
      <c r="CV550" s="34"/>
      <c r="CW550" s="34"/>
      <c r="CX550" s="34"/>
      <c r="CY550" s="34"/>
      <c r="CZ550" s="34"/>
    </row>
    <row r="551" spans="1:104">
      <c r="A551" s="34"/>
      <c r="B551" s="34"/>
      <c r="C551" s="34"/>
      <c r="D551" s="34"/>
      <c r="E551" s="34"/>
      <c r="F551" s="34"/>
      <c r="G551" s="34"/>
      <c r="H551" s="34"/>
      <c r="I551" s="34"/>
      <c r="J551" s="34"/>
      <c r="K551" s="34"/>
      <c r="L551" s="34"/>
      <c r="M551" s="34"/>
      <c r="N551" s="34"/>
      <c r="O551" s="34"/>
      <c r="P551" s="34"/>
      <c r="Q551" s="57"/>
      <c r="R551" s="57"/>
      <c r="S551" s="34"/>
      <c r="T551" s="37"/>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c r="BR551" s="34"/>
      <c r="BS551" s="34"/>
      <c r="BT551" s="34"/>
      <c r="BU551" s="34"/>
      <c r="BV551" s="34"/>
      <c r="BW551" s="34"/>
      <c r="BX551" s="34"/>
      <c r="BY551" s="34"/>
      <c r="BZ551" s="34"/>
      <c r="CA551" s="34"/>
      <c r="CB551" s="34"/>
      <c r="CC551" s="34"/>
      <c r="CD551" s="34"/>
      <c r="CE551" s="34"/>
      <c r="CF551" s="34"/>
      <c r="CG551" s="34"/>
      <c r="CH551" s="34"/>
      <c r="CI551" s="34"/>
      <c r="CJ551" s="34"/>
      <c r="CK551" s="34"/>
      <c r="CL551" s="34"/>
      <c r="CM551" s="34"/>
      <c r="CN551" s="34"/>
      <c r="CO551" s="34"/>
      <c r="CP551" s="34"/>
      <c r="CQ551" s="34"/>
      <c r="CR551" s="34"/>
      <c r="CS551" s="34"/>
      <c r="CT551" s="34"/>
      <c r="CU551" s="34"/>
      <c r="CV551" s="34"/>
      <c r="CW551" s="34"/>
      <c r="CX551" s="34"/>
      <c r="CY551" s="34"/>
      <c r="CZ551" s="34"/>
    </row>
    <row r="552" spans="1:104">
      <c r="A552" s="34"/>
      <c r="B552" s="34"/>
      <c r="C552" s="34"/>
      <c r="D552" s="34"/>
      <c r="E552" s="34"/>
      <c r="F552" s="34"/>
      <c r="G552" s="34"/>
      <c r="H552" s="34"/>
      <c r="I552" s="34"/>
      <c r="J552" s="34"/>
      <c r="K552" s="34"/>
      <c r="L552" s="34"/>
      <c r="M552" s="34"/>
      <c r="N552" s="34"/>
      <c r="O552" s="34"/>
      <c r="P552" s="34"/>
      <c r="Q552" s="57"/>
      <c r="R552" s="57"/>
      <c r="S552" s="34"/>
      <c r="T552" s="37"/>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c r="BR552" s="34"/>
      <c r="BS552" s="34"/>
      <c r="BT552" s="34"/>
      <c r="BU552" s="34"/>
      <c r="BV552" s="34"/>
      <c r="BW552" s="34"/>
      <c r="BX552" s="34"/>
      <c r="BY552" s="34"/>
      <c r="BZ552" s="34"/>
      <c r="CA552" s="34"/>
      <c r="CB552" s="34"/>
      <c r="CC552" s="34"/>
      <c r="CD552" s="34"/>
      <c r="CE552" s="34"/>
      <c r="CF552" s="34"/>
      <c r="CG552" s="34"/>
      <c r="CH552" s="34"/>
      <c r="CI552" s="34"/>
      <c r="CJ552" s="34"/>
      <c r="CK552" s="34"/>
      <c r="CL552" s="34"/>
      <c r="CM552" s="34"/>
      <c r="CN552" s="34"/>
      <c r="CO552" s="34"/>
      <c r="CP552" s="34"/>
      <c r="CQ552" s="34"/>
      <c r="CR552" s="34"/>
      <c r="CS552" s="34"/>
      <c r="CT552" s="34"/>
      <c r="CU552" s="34"/>
      <c r="CV552" s="34"/>
      <c r="CW552" s="34"/>
      <c r="CX552" s="34"/>
      <c r="CY552" s="34"/>
      <c r="CZ552" s="34"/>
    </row>
    <row r="553" spans="1:104">
      <c r="A553" s="34"/>
      <c r="B553" s="34"/>
      <c r="C553" s="34"/>
      <c r="D553" s="34"/>
      <c r="E553" s="34"/>
      <c r="F553" s="34"/>
      <c r="G553" s="34"/>
      <c r="H553" s="34"/>
      <c r="I553" s="34"/>
      <c r="J553" s="34"/>
      <c r="K553" s="34"/>
      <c r="L553" s="34"/>
      <c r="M553" s="34"/>
      <c r="N553" s="34"/>
      <c r="O553" s="34"/>
      <c r="P553" s="34"/>
      <c r="Q553" s="57"/>
      <c r="R553" s="57"/>
      <c r="S553" s="34"/>
      <c r="T553" s="37"/>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c r="BR553" s="34"/>
      <c r="BS553" s="34"/>
      <c r="BT553" s="34"/>
      <c r="BU553" s="34"/>
      <c r="BV553" s="34"/>
      <c r="BW553" s="34"/>
      <c r="BX553" s="34"/>
      <c r="BY553" s="34"/>
      <c r="BZ553" s="34"/>
      <c r="CA553" s="34"/>
      <c r="CB553" s="34"/>
      <c r="CC553" s="34"/>
      <c r="CD553" s="34"/>
      <c r="CE553" s="34"/>
      <c r="CF553" s="34"/>
      <c r="CG553" s="34"/>
      <c r="CH553" s="34"/>
      <c r="CI553" s="34"/>
      <c r="CJ553" s="34"/>
      <c r="CK553" s="34"/>
      <c r="CL553" s="34"/>
      <c r="CM553" s="34"/>
      <c r="CN553" s="34"/>
      <c r="CO553" s="34"/>
      <c r="CP553" s="34"/>
      <c r="CQ553" s="34"/>
      <c r="CR553" s="34"/>
      <c r="CS553" s="34"/>
      <c r="CT553" s="34"/>
      <c r="CU553" s="34"/>
      <c r="CV553" s="34"/>
      <c r="CW553" s="34"/>
      <c r="CX553" s="34"/>
      <c r="CY553" s="34"/>
      <c r="CZ553" s="34"/>
    </row>
    <row r="554" spans="1:104">
      <c r="A554" s="34"/>
      <c r="B554" s="34"/>
      <c r="C554" s="34"/>
      <c r="D554" s="34"/>
      <c r="E554" s="34"/>
      <c r="F554" s="34"/>
      <c r="G554" s="34"/>
      <c r="H554" s="34"/>
      <c r="I554" s="34"/>
      <c r="J554" s="34"/>
      <c r="K554" s="34"/>
      <c r="L554" s="34"/>
      <c r="M554" s="34"/>
      <c r="N554" s="34"/>
      <c r="O554" s="34"/>
      <c r="P554" s="34"/>
      <c r="Q554" s="57"/>
      <c r="R554" s="57"/>
      <c r="S554" s="34"/>
      <c r="T554" s="37"/>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c r="BR554" s="34"/>
      <c r="BS554" s="34"/>
      <c r="BT554" s="34"/>
      <c r="BU554" s="34"/>
      <c r="BV554" s="34"/>
      <c r="BW554" s="34"/>
      <c r="BX554" s="34"/>
      <c r="BY554" s="34"/>
      <c r="BZ554" s="34"/>
      <c r="CA554" s="34"/>
      <c r="CB554" s="34"/>
      <c r="CC554" s="34"/>
      <c r="CD554" s="34"/>
      <c r="CE554" s="34"/>
      <c r="CF554" s="34"/>
      <c r="CG554" s="34"/>
      <c r="CH554" s="34"/>
      <c r="CI554" s="34"/>
      <c r="CJ554" s="34"/>
      <c r="CK554" s="34"/>
      <c r="CL554" s="34"/>
      <c r="CM554" s="34"/>
      <c r="CN554" s="34"/>
      <c r="CO554" s="34"/>
      <c r="CP554" s="34"/>
      <c r="CQ554" s="34"/>
      <c r="CR554" s="34"/>
      <c r="CS554" s="34"/>
      <c r="CT554" s="34"/>
      <c r="CU554" s="34"/>
      <c r="CV554" s="34"/>
      <c r="CW554" s="34"/>
      <c r="CX554" s="34"/>
      <c r="CY554" s="34"/>
      <c r="CZ554" s="34"/>
    </row>
    <row r="555" spans="1:104">
      <c r="A555" s="34"/>
      <c r="B555" s="34"/>
      <c r="C555" s="34"/>
      <c r="D555" s="34"/>
      <c r="E555" s="34"/>
      <c r="F555" s="34"/>
      <c r="G555" s="34"/>
      <c r="H555" s="34"/>
      <c r="I555" s="34"/>
      <c r="J555" s="34"/>
      <c r="K555" s="34"/>
      <c r="L555" s="34"/>
      <c r="M555" s="34"/>
      <c r="N555" s="34"/>
      <c r="O555" s="34"/>
      <c r="P555" s="34"/>
      <c r="Q555" s="57"/>
      <c r="R555" s="57"/>
      <c r="S555" s="34"/>
      <c r="T555" s="37"/>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c r="BR555" s="34"/>
      <c r="BS555" s="34"/>
      <c r="BT555" s="34"/>
      <c r="BU555" s="34"/>
      <c r="BV555" s="34"/>
      <c r="BW555" s="34"/>
      <c r="BX555" s="34"/>
      <c r="BY555" s="34"/>
      <c r="BZ555" s="34"/>
      <c r="CA555" s="34"/>
      <c r="CB555" s="34"/>
      <c r="CC555" s="34"/>
      <c r="CD555" s="34"/>
      <c r="CE555" s="34"/>
      <c r="CF555" s="34"/>
      <c r="CG555" s="34"/>
      <c r="CH555" s="34"/>
      <c r="CI555" s="34"/>
      <c r="CJ555" s="34"/>
      <c r="CK555" s="34"/>
      <c r="CL555" s="34"/>
      <c r="CM555" s="34"/>
      <c r="CN555" s="34"/>
      <c r="CO555" s="34"/>
      <c r="CP555" s="34"/>
      <c r="CQ555" s="34"/>
      <c r="CR555" s="34"/>
      <c r="CS555" s="34"/>
      <c r="CT555" s="34"/>
      <c r="CU555" s="34"/>
      <c r="CV555" s="34"/>
      <c r="CW555" s="34"/>
      <c r="CX555" s="34"/>
      <c r="CY555" s="34"/>
      <c r="CZ555" s="34"/>
    </row>
    <row r="556" spans="1:104">
      <c r="A556" s="34"/>
      <c r="B556" s="34"/>
      <c r="C556" s="34"/>
      <c r="D556" s="34"/>
      <c r="E556" s="34"/>
      <c r="F556" s="34"/>
      <c r="G556" s="34"/>
      <c r="H556" s="34"/>
      <c r="I556" s="34"/>
      <c r="J556" s="34"/>
      <c r="K556" s="34"/>
      <c r="L556" s="34"/>
      <c r="M556" s="34"/>
      <c r="N556" s="34"/>
      <c r="O556" s="34"/>
      <c r="P556" s="34"/>
      <c r="Q556" s="57"/>
      <c r="R556" s="57"/>
      <c r="S556" s="34"/>
      <c r="T556" s="37"/>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R556" s="34"/>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c r="CT556" s="34"/>
      <c r="CU556" s="34"/>
      <c r="CV556" s="34"/>
      <c r="CW556" s="34"/>
      <c r="CX556" s="34"/>
      <c r="CY556" s="34"/>
      <c r="CZ556" s="34"/>
    </row>
    <row r="557" spans="1:104">
      <c r="A557" s="34"/>
      <c r="B557" s="34"/>
      <c r="C557" s="34"/>
      <c r="D557" s="34"/>
      <c r="E557" s="34"/>
      <c r="F557" s="34"/>
      <c r="G557" s="34"/>
      <c r="H557" s="34"/>
      <c r="I557" s="34"/>
      <c r="J557" s="34"/>
      <c r="K557" s="34"/>
      <c r="L557" s="34"/>
      <c r="M557" s="34"/>
      <c r="N557" s="34"/>
      <c r="O557" s="34"/>
      <c r="P557" s="34"/>
      <c r="Q557" s="57"/>
      <c r="R557" s="57"/>
      <c r="S557" s="34"/>
      <c r="T557" s="37"/>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c r="BR557" s="34"/>
      <c r="BS557" s="34"/>
      <c r="BT557" s="34"/>
      <c r="BU557" s="34"/>
      <c r="BV557" s="34"/>
      <c r="BW557" s="34"/>
      <c r="BX557" s="34"/>
      <c r="BY557" s="34"/>
      <c r="BZ557" s="34"/>
      <c r="CA557" s="34"/>
      <c r="CB557" s="34"/>
      <c r="CC557" s="34"/>
      <c r="CD557" s="34"/>
      <c r="CE557" s="34"/>
      <c r="CF557" s="34"/>
      <c r="CG557" s="34"/>
      <c r="CH557" s="34"/>
      <c r="CI557" s="34"/>
      <c r="CJ557" s="34"/>
      <c r="CK557" s="34"/>
      <c r="CL557" s="34"/>
      <c r="CM557" s="34"/>
      <c r="CN557" s="34"/>
      <c r="CO557" s="34"/>
      <c r="CP557" s="34"/>
      <c r="CQ557" s="34"/>
      <c r="CR557" s="34"/>
      <c r="CS557" s="34"/>
      <c r="CT557" s="34"/>
      <c r="CU557" s="34"/>
      <c r="CV557" s="34"/>
      <c r="CW557" s="34"/>
      <c r="CX557" s="34"/>
      <c r="CY557" s="34"/>
      <c r="CZ557" s="34"/>
    </row>
    <row r="558" spans="1:104">
      <c r="A558" s="34"/>
      <c r="B558" s="34"/>
      <c r="C558" s="34"/>
      <c r="D558" s="34"/>
      <c r="E558" s="34"/>
      <c r="F558" s="34"/>
      <c r="G558" s="34"/>
      <c r="H558" s="34"/>
      <c r="I558" s="34"/>
      <c r="J558" s="34"/>
      <c r="K558" s="34"/>
      <c r="L558" s="34"/>
      <c r="M558" s="34"/>
      <c r="N558" s="34"/>
      <c r="O558" s="34"/>
      <c r="P558" s="34"/>
      <c r="Q558" s="57"/>
      <c r="R558" s="57"/>
      <c r="S558" s="34"/>
      <c r="T558" s="37"/>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c r="BR558" s="34"/>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c r="CT558" s="34"/>
      <c r="CU558" s="34"/>
      <c r="CV558" s="34"/>
      <c r="CW558" s="34"/>
      <c r="CX558" s="34"/>
      <c r="CY558" s="34"/>
      <c r="CZ558" s="34"/>
    </row>
    <row r="559" spans="1:104">
      <c r="A559" s="34"/>
      <c r="B559" s="34"/>
      <c r="C559" s="34"/>
      <c r="D559" s="34"/>
      <c r="E559" s="34"/>
      <c r="F559" s="34"/>
      <c r="G559" s="34"/>
      <c r="H559" s="34"/>
      <c r="I559" s="34"/>
      <c r="J559" s="34"/>
      <c r="K559" s="34"/>
      <c r="L559" s="34"/>
      <c r="M559" s="34"/>
      <c r="N559" s="34"/>
      <c r="O559" s="34"/>
      <c r="P559" s="34"/>
      <c r="Q559" s="57"/>
      <c r="R559" s="57"/>
      <c r="S559" s="34"/>
      <c r="T559" s="37"/>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c r="BR559" s="34"/>
      <c r="BS559" s="34"/>
      <c r="BT559" s="34"/>
      <c r="BU559" s="34"/>
      <c r="BV559" s="34"/>
      <c r="BW559" s="34"/>
      <c r="BX559" s="34"/>
      <c r="BY559" s="34"/>
      <c r="BZ559" s="34"/>
      <c r="CA559" s="34"/>
      <c r="CB559" s="34"/>
      <c r="CC559" s="34"/>
      <c r="CD559" s="34"/>
      <c r="CE559" s="34"/>
      <c r="CF559" s="34"/>
      <c r="CG559" s="34"/>
      <c r="CH559" s="34"/>
      <c r="CI559" s="34"/>
      <c r="CJ559" s="34"/>
      <c r="CK559" s="34"/>
      <c r="CL559" s="34"/>
      <c r="CM559" s="34"/>
      <c r="CN559" s="34"/>
      <c r="CO559" s="34"/>
      <c r="CP559" s="34"/>
      <c r="CQ559" s="34"/>
      <c r="CR559" s="34"/>
      <c r="CS559" s="34"/>
      <c r="CT559" s="34"/>
      <c r="CU559" s="34"/>
      <c r="CV559" s="34"/>
      <c r="CW559" s="34"/>
      <c r="CX559" s="34"/>
      <c r="CY559" s="34"/>
      <c r="CZ559" s="34"/>
    </row>
    <row r="560" spans="1:104">
      <c r="A560" s="34"/>
      <c r="B560" s="34"/>
      <c r="C560" s="34"/>
      <c r="D560" s="34"/>
      <c r="E560" s="34"/>
      <c r="F560" s="34"/>
      <c r="G560" s="34"/>
      <c r="H560" s="34"/>
      <c r="I560" s="34"/>
      <c r="J560" s="34"/>
      <c r="K560" s="34"/>
      <c r="L560" s="34"/>
      <c r="M560" s="34"/>
      <c r="N560" s="34"/>
      <c r="O560" s="34"/>
      <c r="P560" s="34"/>
      <c r="Q560" s="57"/>
      <c r="R560" s="57"/>
      <c r="S560" s="34"/>
      <c r="T560" s="37"/>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c r="BR560" s="34"/>
      <c r="BS560" s="34"/>
      <c r="BT560" s="34"/>
      <c r="BU560" s="34"/>
      <c r="BV560" s="34"/>
      <c r="BW560" s="34"/>
      <c r="BX560" s="34"/>
      <c r="BY560" s="34"/>
      <c r="BZ560" s="34"/>
      <c r="CA560" s="34"/>
      <c r="CB560" s="34"/>
      <c r="CC560" s="34"/>
      <c r="CD560" s="34"/>
      <c r="CE560" s="34"/>
      <c r="CF560" s="34"/>
      <c r="CG560" s="34"/>
      <c r="CH560" s="34"/>
      <c r="CI560" s="34"/>
      <c r="CJ560" s="34"/>
      <c r="CK560" s="34"/>
      <c r="CL560" s="34"/>
      <c r="CM560" s="34"/>
      <c r="CN560" s="34"/>
      <c r="CO560" s="34"/>
      <c r="CP560" s="34"/>
      <c r="CQ560" s="34"/>
      <c r="CR560" s="34"/>
      <c r="CS560" s="34"/>
      <c r="CT560" s="34"/>
      <c r="CU560" s="34"/>
      <c r="CV560" s="34"/>
      <c r="CW560" s="34"/>
      <c r="CX560" s="34"/>
      <c r="CY560" s="34"/>
      <c r="CZ560" s="34"/>
    </row>
    <row r="561" spans="1:104">
      <c r="A561" s="34"/>
      <c r="B561" s="34"/>
      <c r="C561" s="34"/>
      <c r="D561" s="34"/>
      <c r="E561" s="34"/>
      <c r="F561" s="34"/>
      <c r="G561" s="34"/>
      <c r="H561" s="34"/>
      <c r="I561" s="34"/>
      <c r="J561" s="34"/>
      <c r="K561" s="34"/>
      <c r="L561" s="34"/>
      <c r="M561" s="34"/>
      <c r="N561" s="34"/>
      <c r="O561" s="34"/>
      <c r="P561" s="34"/>
      <c r="Q561" s="57"/>
      <c r="R561" s="57"/>
      <c r="S561" s="34"/>
      <c r="T561" s="37"/>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4"/>
      <c r="AZ561" s="34"/>
      <c r="BA561" s="34"/>
      <c r="BB561" s="34"/>
      <c r="BC561" s="34"/>
      <c r="BD561" s="34"/>
      <c r="BE561" s="34"/>
      <c r="BF561" s="34"/>
      <c r="BR561" s="34"/>
      <c r="BS561" s="34"/>
      <c r="BT561" s="34"/>
      <c r="BU561" s="34"/>
      <c r="BV561" s="34"/>
      <c r="BW561" s="34"/>
      <c r="BX561" s="34"/>
      <c r="BY561" s="34"/>
      <c r="BZ561" s="34"/>
      <c r="CA561" s="34"/>
      <c r="CB561" s="34"/>
      <c r="CC561" s="34"/>
      <c r="CD561" s="34"/>
      <c r="CE561" s="34"/>
      <c r="CF561" s="34"/>
      <c r="CG561" s="34"/>
      <c r="CH561" s="34"/>
      <c r="CI561" s="34"/>
      <c r="CJ561" s="34"/>
      <c r="CK561" s="34"/>
      <c r="CL561" s="34"/>
      <c r="CM561" s="34"/>
      <c r="CN561" s="34"/>
      <c r="CO561" s="34"/>
      <c r="CP561" s="34"/>
      <c r="CQ561" s="34"/>
      <c r="CR561" s="34"/>
      <c r="CS561" s="34"/>
      <c r="CT561" s="34"/>
      <c r="CU561" s="34"/>
      <c r="CV561" s="34"/>
      <c r="CW561" s="34"/>
      <c r="CX561" s="34"/>
      <c r="CY561" s="34"/>
      <c r="CZ561" s="34"/>
    </row>
    <row r="562" spans="1:104">
      <c r="A562" s="34"/>
      <c r="B562" s="34"/>
      <c r="C562" s="34"/>
      <c r="D562" s="34"/>
      <c r="E562" s="34"/>
      <c r="F562" s="34"/>
      <c r="G562" s="34"/>
      <c r="H562" s="34"/>
      <c r="I562" s="34"/>
      <c r="J562" s="34"/>
      <c r="K562" s="34"/>
      <c r="L562" s="34"/>
      <c r="M562" s="34"/>
      <c r="N562" s="34"/>
      <c r="O562" s="34"/>
      <c r="P562" s="34"/>
      <c r="Q562" s="57"/>
      <c r="R562" s="57"/>
      <c r="S562" s="34"/>
      <c r="T562" s="37"/>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4"/>
      <c r="AZ562" s="34"/>
      <c r="BA562" s="34"/>
      <c r="BB562" s="34"/>
      <c r="BC562" s="34"/>
      <c r="BD562" s="34"/>
      <c r="BE562" s="34"/>
      <c r="BF562" s="34"/>
      <c r="BR562" s="34"/>
      <c r="BS562" s="34"/>
      <c r="BT562" s="34"/>
      <c r="BU562" s="34"/>
      <c r="BV562" s="34"/>
      <c r="BW562" s="34"/>
      <c r="BX562" s="34"/>
      <c r="BY562" s="34"/>
      <c r="BZ562" s="34"/>
      <c r="CA562" s="34"/>
      <c r="CB562" s="34"/>
      <c r="CC562" s="34"/>
      <c r="CD562" s="34"/>
      <c r="CE562" s="34"/>
      <c r="CF562" s="34"/>
      <c r="CG562" s="34"/>
      <c r="CH562" s="34"/>
      <c r="CI562" s="34"/>
      <c r="CJ562" s="34"/>
      <c r="CK562" s="34"/>
      <c r="CL562" s="34"/>
      <c r="CM562" s="34"/>
      <c r="CN562" s="34"/>
      <c r="CO562" s="34"/>
      <c r="CP562" s="34"/>
      <c r="CQ562" s="34"/>
      <c r="CR562" s="34"/>
      <c r="CS562" s="34"/>
      <c r="CT562" s="34"/>
      <c r="CU562" s="34"/>
      <c r="CV562" s="34"/>
      <c r="CW562" s="34"/>
      <c r="CX562" s="34"/>
      <c r="CY562" s="34"/>
      <c r="CZ562" s="34"/>
    </row>
    <row r="563" spans="1:104">
      <c r="A563" s="34"/>
      <c r="B563" s="34"/>
      <c r="C563" s="34"/>
      <c r="D563" s="34"/>
      <c r="E563" s="34"/>
      <c r="F563" s="34"/>
      <c r="G563" s="34"/>
      <c r="H563" s="34"/>
      <c r="I563" s="34"/>
      <c r="J563" s="34"/>
      <c r="K563" s="34"/>
      <c r="L563" s="34"/>
      <c r="M563" s="34"/>
      <c r="N563" s="34"/>
      <c r="O563" s="34"/>
      <c r="P563" s="34"/>
      <c r="Q563" s="57"/>
      <c r="R563" s="57"/>
      <c r="S563" s="34"/>
      <c r="T563" s="37"/>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c r="AX563" s="34"/>
      <c r="AY563" s="34"/>
      <c r="AZ563" s="34"/>
      <c r="BA563" s="34"/>
      <c r="BB563" s="34"/>
      <c r="BC563" s="34"/>
      <c r="BD563" s="34"/>
      <c r="BE563" s="34"/>
      <c r="BF563" s="34"/>
      <c r="BR563" s="34"/>
      <c r="BS563" s="34"/>
      <c r="BT563" s="34"/>
      <c r="BU563" s="34"/>
      <c r="BV563" s="34"/>
      <c r="BW563" s="34"/>
      <c r="BX563" s="34"/>
      <c r="BY563" s="34"/>
      <c r="BZ563" s="34"/>
      <c r="CA563" s="34"/>
      <c r="CB563" s="34"/>
      <c r="CC563" s="34"/>
      <c r="CD563" s="34"/>
      <c r="CE563" s="34"/>
      <c r="CF563" s="34"/>
      <c r="CG563" s="34"/>
      <c r="CH563" s="34"/>
      <c r="CI563" s="34"/>
      <c r="CJ563" s="34"/>
      <c r="CK563" s="34"/>
      <c r="CL563" s="34"/>
      <c r="CM563" s="34"/>
      <c r="CN563" s="34"/>
      <c r="CO563" s="34"/>
      <c r="CP563" s="34"/>
      <c r="CQ563" s="34"/>
      <c r="CR563" s="34"/>
      <c r="CS563" s="34"/>
      <c r="CT563" s="34"/>
      <c r="CU563" s="34"/>
      <c r="CV563" s="34"/>
      <c r="CW563" s="34"/>
      <c r="CX563" s="34"/>
      <c r="CY563" s="34"/>
      <c r="CZ563" s="34"/>
    </row>
    <row r="564" spans="1:104">
      <c r="A564" s="34"/>
      <c r="B564" s="34"/>
      <c r="C564" s="34"/>
      <c r="D564" s="34"/>
      <c r="E564" s="34"/>
      <c r="F564" s="34"/>
      <c r="G564" s="34"/>
      <c r="H564" s="34"/>
      <c r="I564" s="34"/>
      <c r="J564" s="34"/>
      <c r="K564" s="34"/>
      <c r="L564" s="34"/>
      <c r="M564" s="34"/>
      <c r="N564" s="34"/>
      <c r="O564" s="34"/>
      <c r="P564" s="34"/>
      <c r="Q564" s="57"/>
      <c r="R564" s="57"/>
      <c r="S564" s="34"/>
      <c r="T564" s="37"/>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c r="AX564" s="34"/>
      <c r="AY564" s="34"/>
      <c r="AZ564" s="34"/>
      <c r="BA564" s="34"/>
      <c r="BB564" s="34"/>
      <c r="BC564" s="34"/>
      <c r="BD564" s="34"/>
      <c r="BE564" s="34"/>
      <c r="BF564" s="34"/>
      <c r="BR564" s="34"/>
      <c r="BS564" s="34"/>
      <c r="BT564" s="34"/>
      <c r="BU564" s="34"/>
      <c r="BV564" s="34"/>
      <c r="BW564" s="34"/>
      <c r="BX564" s="34"/>
      <c r="BY564" s="34"/>
      <c r="BZ564" s="34"/>
      <c r="CA564" s="34"/>
      <c r="CB564" s="34"/>
      <c r="CC564" s="34"/>
      <c r="CD564" s="34"/>
      <c r="CE564" s="34"/>
      <c r="CF564" s="34"/>
      <c r="CG564" s="34"/>
      <c r="CH564" s="34"/>
      <c r="CI564" s="34"/>
      <c r="CJ564" s="34"/>
      <c r="CK564" s="34"/>
      <c r="CL564" s="34"/>
      <c r="CM564" s="34"/>
      <c r="CN564" s="34"/>
      <c r="CO564" s="34"/>
      <c r="CP564" s="34"/>
      <c r="CQ564" s="34"/>
      <c r="CR564" s="34"/>
      <c r="CS564" s="34"/>
      <c r="CT564" s="34"/>
      <c r="CU564" s="34"/>
      <c r="CV564" s="34"/>
      <c r="CW564" s="34"/>
      <c r="CX564" s="34"/>
      <c r="CY564" s="34"/>
      <c r="CZ564" s="34"/>
    </row>
    <row r="565" spans="1:104">
      <c r="A565" s="34"/>
      <c r="B565" s="34"/>
      <c r="C565" s="34"/>
      <c r="D565" s="34"/>
      <c r="E565" s="34"/>
      <c r="F565" s="34"/>
      <c r="G565" s="34"/>
      <c r="H565" s="34"/>
      <c r="I565" s="34"/>
      <c r="J565" s="34"/>
      <c r="K565" s="34"/>
      <c r="L565" s="34"/>
      <c r="M565" s="34"/>
      <c r="N565" s="34"/>
      <c r="O565" s="34"/>
      <c r="P565" s="34"/>
      <c r="Q565" s="57"/>
      <c r="R565" s="57"/>
      <c r="S565" s="34"/>
      <c r="T565" s="37"/>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c r="AX565" s="34"/>
      <c r="AY565" s="34"/>
      <c r="AZ565" s="34"/>
      <c r="BA565" s="34"/>
      <c r="BB565" s="34"/>
      <c r="BC565" s="34"/>
      <c r="BD565" s="34"/>
      <c r="BE565" s="34"/>
      <c r="BF565" s="34"/>
      <c r="BR565" s="34"/>
      <c r="BS565" s="34"/>
      <c r="BT565" s="34"/>
      <c r="BU565" s="34"/>
      <c r="BV565" s="34"/>
      <c r="BW565" s="34"/>
      <c r="BX565" s="34"/>
      <c r="BY565" s="34"/>
      <c r="BZ565" s="34"/>
      <c r="CA565" s="34"/>
      <c r="CB565" s="34"/>
      <c r="CC565" s="34"/>
      <c r="CD565" s="34"/>
      <c r="CE565" s="34"/>
      <c r="CF565" s="34"/>
      <c r="CG565" s="34"/>
      <c r="CH565" s="34"/>
      <c r="CI565" s="34"/>
      <c r="CJ565" s="34"/>
      <c r="CK565" s="34"/>
      <c r="CL565" s="34"/>
      <c r="CM565" s="34"/>
      <c r="CN565" s="34"/>
      <c r="CO565" s="34"/>
      <c r="CP565" s="34"/>
      <c r="CQ565" s="34"/>
      <c r="CR565" s="34"/>
      <c r="CS565" s="34"/>
      <c r="CT565" s="34"/>
      <c r="CU565" s="34"/>
      <c r="CV565" s="34"/>
      <c r="CW565" s="34"/>
      <c r="CX565" s="34"/>
      <c r="CY565" s="34"/>
      <c r="CZ565" s="34"/>
    </row>
    <row r="566" spans="1:104">
      <c r="A566" s="34"/>
      <c r="B566" s="34"/>
      <c r="C566" s="34"/>
      <c r="D566" s="34"/>
      <c r="E566" s="34"/>
      <c r="F566" s="34"/>
      <c r="G566" s="34"/>
      <c r="H566" s="34"/>
      <c r="I566" s="34"/>
      <c r="J566" s="34"/>
      <c r="K566" s="34"/>
      <c r="L566" s="34"/>
      <c r="M566" s="34"/>
      <c r="N566" s="34"/>
      <c r="O566" s="34"/>
      <c r="P566" s="34"/>
      <c r="Q566" s="57"/>
      <c r="R566" s="57"/>
      <c r="S566" s="34"/>
      <c r="T566" s="37"/>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c r="BR566" s="34"/>
      <c r="BS566" s="34"/>
      <c r="BT566" s="34"/>
      <c r="BU566" s="34"/>
      <c r="BV566" s="34"/>
      <c r="BW566" s="34"/>
      <c r="BX566" s="34"/>
      <c r="BY566" s="34"/>
      <c r="BZ566" s="34"/>
      <c r="CA566" s="34"/>
      <c r="CB566" s="34"/>
      <c r="CC566" s="34"/>
      <c r="CD566" s="34"/>
      <c r="CE566" s="34"/>
      <c r="CF566" s="34"/>
      <c r="CG566" s="34"/>
      <c r="CH566" s="34"/>
      <c r="CI566" s="34"/>
      <c r="CJ566" s="34"/>
      <c r="CK566" s="34"/>
      <c r="CL566" s="34"/>
      <c r="CM566" s="34"/>
      <c r="CN566" s="34"/>
      <c r="CO566" s="34"/>
      <c r="CP566" s="34"/>
      <c r="CQ566" s="34"/>
      <c r="CR566" s="34"/>
      <c r="CS566" s="34"/>
      <c r="CT566" s="34"/>
      <c r="CU566" s="34"/>
      <c r="CV566" s="34"/>
      <c r="CW566" s="34"/>
      <c r="CX566" s="34"/>
      <c r="CY566" s="34"/>
      <c r="CZ566" s="34"/>
    </row>
    <row r="567" spans="1:104">
      <c r="A567" s="34"/>
      <c r="B567" s="34"/>
      <c r="C567" s="34"/>
      <c r="D567" s="34"/>
      <c r="E567" s="34"/>
      <c r="F567" s="34"/>
      <c r="G567" s="34"/>
      <c r="H567" s="34"/>
      <c r="I567" s="34"/>
      <c r="J567" s="34"/>
      <c r="K567" s="34"/>
      <c r="L567" s="34"/>
      <c r="M567" s="34"/>
      <c r="N567" s="34"/>
      <c r="O567" s="34"/>
      <c r="P567" s="34"/>
      <c r="Q567" s="57"/>
      <c r="R567" s="57"/>
      <c r="S567" s="34"/>
      <c r="T567" s="37"/>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c r="AX567" s="34"/>
      <c r="AY567" s="34"/>
      <c r="AZ567" s="34"/>
      <c r="BA567" s="34"/>
      <c r="BB567" s="34"/>
      <c r="BC567" s="34"/>
      <c r="BD567" s="34"/>
      <c r="BE567" s="34"/>
      <c r="BF567" s="34"/>
      <c r="BR567" s="34"/>
      <c r="BS567" s="34"/>
      <c r="BT567" s="34"/>
      <c r="BU567" s="34"/>
      <c r="BV567" s="34"/>
      <c r="BW567" s="34"/>
      <c r="BX567" s="34"/>
      <c r="BY567" s="34"/>
      <c r="BZ567" s="34"/>
      <c r="CA567" s="34"/>
      <c r="CB567" s="34"/>
      <c r="CC567" s="34"/>
      <c r="CD567" s="34"/>
      <c r="CE567" s="34"/>
      <c r="CF567" s="34"/>
      <c r="CG567" s="34"/>
      <c r="CH567" s="34"/>
      <c r="CI567" s="34"/>
      <c r="CJ567" s="34"/>
      <c r="CK567" s="34"/>
      <c r="CL567" s="34"/>
      <c r="CM567" s="34"/>
      <c r="CN567" s="34"/>
      <c r="CO567" s="34"/>
      <c r="CP567" s="34"/>
      <c r="CQ567" s="34"/>
      <c r="CR567" s="34"/>
      <c r="CS567" s="34"/>
      <c r="CT567" s="34"/>
      <c r="CU567" s="34"/>
      <c r="CV567" s="34"/>
      <c r="CW567" s="34"/>
      <c r="CX567" s="34"/>
      <c r="CY567" s="34"/>
      <c r="CZ567" s="34"/>
    </row>
    <row r="568" spans="1:104">
      <c r="A568" s="34"/>
      <c r="B568" s="34"/>
      <c r="C568" s="34"/>
      <c r="D568" s="34"/>
      <c r="E568" s="34"/>
      <c r="F568" s="34"/>
      <c r="G568" s="34"/>
      <c r="H568" s="34"/>
      <c r="I568" s="34"/>
      <c r="J568" s="34"/>
      <c r="K568" s="34"/>
      <c r="L568" s="34"/>
      <c r="M568" s="34"/>
      <c r="N568" s="34"/>
      <c r="O568" s="34"/>
      <c r="P568" s="34"/>
      <c r="Q568" s="57"/>
      <c r="R568" s="57"/>
      <c r="S568" s="34"/>
      <c r="T568" s="37"/>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c r="AX568" s="34"/>
      <c r="AY568" s="34"/>
      <c r="AZ568" s="34"/>
      <c r="BA568" s="34"/>
      <c r="BB568" s="34"/>
      <c r="BC568" s="34"/>
      <c r="BD568" s="34"/>
      <c r="BE568" s="34"/>
      <c r="BF568" s="34"/>
      <c r="BR568" s="34"/>
      <c r="BS568" s="34"/>
      <c r="BT568" s="34"/>
      <c r="BU568" s="34"/>
      <c r="BV568" s="34"/>
      <c r="BW568" s="34"/>
      <c r="BX568" s="34"/>
      <c r="BY568" s="34"/>
      <c r="BZ568" s="34"/>
      <c r="CA568" s="34"/>
      <c r="CB568" s="34"/>
      <c r="CC568" s="34"/>
      <c r="CD568" s="34"/>
      <c r="CE568" s="34"/>
      <c r="CF568" s="34"/>
      <c r="CG568" s="34"/>
      <c r="CH568" s="34"/>
      <c r="CI568" s="34"/>
      <c r="CJ568" s="34"/>
      <c r="CK568" s="34"/>
      <c r="CL568" s="34"/>
      <c r="CM568" s="34"/>
      <c r="CN568" s="34"/>
      <c r="CO568" s="34"/>
      <c r="CP568" s="34"/>
      <c r="CQ568" s="34"/>
      <c r="CR568" s="34"/>
      <c r="CS568" s="34"/>
      <c r="CT568" s="34"/>
      <c r="CU568" s="34"/>
      <c r="CV568" s="34"/>
      <c r="CW568" s="34"/>
      <c r="CX568" s="34"/>
      <c r="CY568" s="34"/>
      <c r="CZ568" s="34"/>
    </row>
    <row r="569" spans="1:104">
      <c r="A569" s="34"/>
      <c r="B569" s="34"/>
      <c r="C569" s="34"/>
      <c r="D569" s="34"/>
      <c r="E569" s="34"/>
      <c r="F569" s="34"/>
      <c r="G569" s="34"/>
      <c r="H569" s="34"/>
      <c r="I569" s="34"/>
      <c r="J569" s="34"/>
      <c r="K569" s="34"/>
      <c r="L569" s="34"/>
      <c r="M569" s="34"/>
      <c r="N569" s="34"/>
      <c r="O569" s="34"/>
      <c r="P569" s="34"/>
      <c r="Q569" s="57"/>
      <c r="R569" s="57"/>
      <c r="S569" s="34"/>
      <c r="T569" s="37"/>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c r="AX569" s="34"/>
      <c r="AY569" s="34"/>
      <c r="AZ569" s="34"/>
      <c r="BA569" s="34"/>
      <c r="BB569" s="34"/>
      <c r="BC569" s="34"/>
      <c r="BD569" s="34"/>
      <c r="BE569" s="34"/>
      <c r="BF569" s="34"/>
      <c r="BR569" s="34"/>
      <c r="BS569" s="34"/>
      <c r="BT569" s="34"/>
      <c r="BU569" s="34"/>
      <c r="BV569" s="34"/>
      <c r="BW569" s="34"/>
      <c r="BX569" s="34"/>
      <c r="BY569" s="34"/>
      <c r="BZ569" s="34"/>
      <c r="CA569" s="34"/>
      <c r="CB569" s="34"/>
      <c r="CC569" s="34"/>
      <c r="CD569" s="34"/>
      <c r="CE569" s="34"/>
      <c r="CF569" s="34"/>
      <c r="CG569" s="34"/>
      <c r="CH569" s="34"/>
      <c r="CI569" s="34"/>
      <c r="CJ569" s="34"/>
      <c r="CK569" s="34"/>
      <c r="CL569" s="34"/>
      <c r="CM569" s="34"/>
      <c r="CN569" s="34"/>
      <c r="CO569" s="34"/>
      <c r="CP569" s="34"/>
      <c r="CQ569" s="34"/>
      <c r="CR569" s="34"/>
      <c r="CS569" s="34"/>
      <c r="CT569" s="34"/>
      <c r="CU569" s="34"/>
      <c r="CV569" s="34"/>
      <c r="CW569" s="34"/>
      <c r="CX569" s="34"/>
      <c r="CY569" s="34"/>
      <c r="CZ569" s="34"/>
    </row>
    <row r="570" spans="1:104">
      <c r="A570" s="34"/>
      <c r="B570" s="34"/>
      <c r="C570" s="34"/>
      <c r="D570" s="34"/>
      <c r="E570" s="34"/>
      <c r="F570" s="34"/>
      <c r="G570" s="34"/>
      <c r="H570" s="34"/>
      <c r="I570" s="34"/>
      <c r="J570" s="34"/>
      <c r="K570" s="34"/>
      <c r="L570" s="34"/>
      <c r="M570" s="34"/>
      <c r="N570" s="34"/>
      <c r="O570" s="34"/>
      <c r="P570" s="34"/>
      <c r="Q570" s="57"/>
      <c r="R570" s="57"/>
      <c r="S570" s="34"/>
      <c r="T570" s="37"/>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4"/>
      <c r="AZ570" s="34"/>
      <c r="BA570" s="34"/>
      <c r="BB570" s="34"/>
      <c r="BC570" s="34"/>
      <c r="BD570" s="34"/>
      <c r="BE570" s="34"/>
      <c r="BF570" s="34"/>
      <c r="BR570" s="34"/>
      <c r="BS570" s="34"/>
      <c r="BT570" s="34"/>
      <c r="BU570" s="34"/>
      <c r="BV570" s="34"/>
      <c r="BW570" s="34"/>
      <c r="BX570" s="34"/>
      <c r="BY570" s="34"/>
      <c r="BZ570" s="34"/>
      <c r="CA570" s="34"/>
      <c r="CB570" s="34"/>
      <c r="CC570" s="34"/>
      <c r="CD570" s="34"/>
      <c r="CE570" s="34"/>
      <c r="CF570" s="34"/>
      <c r="CG570" s="34"/>
      <c r="CH570" s="34"/>
      <c r="CI570" s="34"/>
      <c r="CJ570" s="34"/>
      <c r="CK570" s="34"/>
      <c r="CL570" s="34"/>
      <c r="CM570" s="34"/>
      <c r="CN570" s="34"/>
      <c r="CO570" s="34"/>
      <c r="CP570" s="34"/>
      <c r="CQ570" s="34"/>
      <c r="CR570" s="34"/>
      <c r="CS570" s="34"/>
      <c r="CT570" s="34"/>
      <c r="CU570" s="34"/>
      <c r="CV570" s="34"/>
      <c r="CW570" s="34"/>
      <c r="CX570" s="34"/>
      <c r="CY570" s="34"/>
      <c r="CZ570" s="34"/>
    </row>
    <row r="571" spans="1:104">
      <c r="A571" s="34"/>
      <c r="B571" s="34"/>
      <c r="C571" s="34"/>
      <c r="D571" s="34"/>
      <c r="E571" s="34"/>
      <c r="F571" s="34"/>
      <c r="G571" s="34"/>
      <c r="H571" s="34"/>
      <c r="I571" s="34"/>
      <c r="J571" s="34"/>
      <c r="K571" s="34"/>
      <c r="L571" s="34"/>
      <c r="M571" s="34"/>
      <c r="N571" s="34"/>
      <c r="O571" s="34"/>
      <c r="P571" s="34"/>
      <c r="Q571" s="57"/>
      <c r="R571" s="57"/>
      <c r="S571" s="34"/>
      <c r="T571" s="37"/>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4"/>
      <c r="AZ571" s="34"/>
      <c r="BA571" s="34"/>
      <c r="BB571" s="34"/>
      <c r="BC571" s="34"/>
      <c r="BD571" s="34"/>
      <c r="BE571" s="34"/>
      <c r="BF571" s="34"/>
      <c r="BR571" s="34"/>
      <c r="BS571" s="34"/>
      <c r="BT571" s="34"/>
      <c r="BU571" s="34"/>
      <c r="BV571" s="34"/>
      <c r="BW571" s="34"/>
      <c r="BX571" s="34"/>
      <c r="BY571" s="34"/>
      <c r="BZ571" s="34"/>
      <c r="CA571" s="34"/>
      <c r="CB571" s="34"/>
      <c r="CC571" s="34"/>
      <c r="CD571" s="34"/>
      <c r="CE571" s="34"/>
      <c r="CF571" s="34"/>
      <c r="CG571" s="34"/>
      <c r="CH571" s="34"/>
      <c r="CI571" s="34"/>
      <c r="CJ571" s="34"/>
      <c r="CK571" s="34"/>
      <c r="CL571" s="34"/>
      <c r="CM571" s="34"/>
      <c r="CN571" s="34"/>
      <c r="CO571" s="34"/>
      <c r="CP571" s="34"/>
      <c r="CQ571" s="34"/>
      <c r="CR571" s="34"/>
      <c r="CS571" s="34"/>
      <c r="CT571" s="34"/>
      <c r="CU571" s="34"/>
      <c r="CV571" s="34"/>
      <c r="CW571" s="34"/>
      <c r="CX571" s="34"/>
      <c r="CY571" s="34"/>
      <c r="CZ571" s="34"/>
    </row>
    <row r="572" spans="1:104">
      <c r="A572" s="34"/>
      <c r="B572" s="34"/>
      <c r="C572" s="34"/>
      <c r="D572" s="34"/>
      <c r="E572" s="34"/>
      <c r="F572" s="34"/>
      <c r="G572" s="34"/>
      <c r="H572" s="34"/>
      <c r="I572" s="34"/>
      <c r="J572" s="34"/>
      <c r="K572" s="34"/>
      <c r="L572" s="34"/>
      <c r="M572" s="34"/>
      <c r="N572" s="34"/>
      <c r="O572" s="34"/>
      <c r="P572" s="34"/>
      <c r="Q572" s="57"/>
      <c r="R572" s="57"/>
      <c r="S572" s="34"/>
      <c r="T572" s="37"/>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4"/>
      <c r="AZ572" s="34"/>
      <c r="BA572" s="34"/>
      <c r="BB572" s="34"/>
      <c r="BC572" s="34"/>
      <c r="BD572" s="34"/>
      <c r="BE572" s="34"/>
      <c r="BF572" s="34"/>
      <c r="BR572" s="34"/>
      <c r="BS572" s="34"/>
      <c r="BT572" s="34"/>
      <c r="BU572" s="34"/>
      <c r="BV572" s="34"/>
      <c r="BW572" s="34"/>
      <c r="BX572" s="34"/>
      <c r="BY572" s="34"/>
      <c r="BZ572" s="34"/>
      <c r="CA572" s="34"/>
      <c r="CB572" s="34"/>
      <c r="CC572" s="34"/>
      <c r="CD572" s="34"/>
      <c r="CE572" s="34"/>
      <c r="CF572" s="34"/>
      <c r="CG572" s="34"/>
      <c r="CH572" s="34"/>
      <c r="CI572" s="34"/>
      <c r="CJ572" s="34"/>
      <c r="CK572" s="34"/>
      <c r="CL572" s="34"/>
      <c r="CM572" s="34"/>
      <c r="CN572" s="34"/>
      <c r="CO572" s="34"/>
      <c r="CP572" s="34"/>
      <c r="CQ572" s="34"/>
      <c r="CR572" s="34"/>
      <c r="CS572" s="34"/>
      <c r="CT572" s="34"/>
      <c r="CU572" s="34"/>
      <c r="CV572" s="34"/>
      <c r="CW572" s="34"/>
      <c r="CX572" s="34"/>
      <c r="CY572" s="34"/>
      <c r="CZ572" s="34"/>
    </row>
    <row r="573" spans="1:104">
      <c r="A573" s="34"/>
      <c r="B573" s="34"/>
      <c r="C573" s="34"/>
      <c r="D573" s="34"/>
      <c r="E573" s="34"/>
      <c r="F573" s="34"/>
      <c r="G573" s="34"/>
      <c r="H573" s="34"/>
      <c r="I573" s="34"/>
      <c r="J573" s="34"/>
      <c r="K573" s="34"/>
      <c r="L573" s="34"/>
      <c r="M573" s="34"/>
      <c r="N573" s="34"/>
      <c r="O573" s="34"/>
      <c r="P573" s="34"/>
      <c r="Q573" s="57"/>
      <c r="R573" s="57"/>
      <c r="S573" s="34"/>
      <c r="T573" s="37"/>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c r="AY573" s="34"/>
      <c r="AZ573" s="34"/>
      <c r="BA573" s="34"/>
      <c r="BB573" s="34"/>
      <c r="BC573" s="34"/>
      <c r="BD573" s="34"/>
      <c r="BE573" s="34"/>
      <c r="BF573" s="34"/>
      <c r="BR573" s="34"/>
      <c r="BS573" s="34"/>
      <c r="BT573" s="34"/>
      <c r="BU573" s="34"/>
      <c r="BV573" s="34"/>
      <c r="BW573" s="34"/>
      <c r="BX573" s="34"/>
      <c r="BY573" s="34"/>
      <c r="BZ573" s="34"/>
      <c r="CA573" s="34"/>
      <c r="CB573" s="34"/>
      <c r="CC573" s="34"/>
      <c r="CD573" s="34"/>
      <c r="CE573" s="34"/>
      <c r="CF573" s="34"/>
      <c r="CG573" s="34"/>
      <c r="CH573" s="34"/>
      <c r="CI573" s="34"/>
      <c r="CJ573" s="34"/>
      <c r="CK573" s="34"/>
      <c r="CL573" s="34"/>
      <c r="CM573" s="34"/>
      <c r="CN573" s="34"/>
      <c r="CO573" s="34"/>
      <c r="CP573" s="34"/>
      <c r="CQ573" s="34"/>
      <c r="CR573" s="34"/>
      <c r="CS573" s="34"/>
      <c r="CT573" s="34"/>
      <c r="CU573" s="34"/>
      <c r="CV573" s="34"/>
      <c r="CW573" s="34"/>
      <c r="CX573" s="34"/>
      <c r="CY573" s="34"/>
      <c r="CZ573" s="34"/>
    </row>
    <row r="574" spans="1:104">
      <c r="A574" s="34"/>
      <c r="B574" s="34"/>
      <c r="C574" s="34"/>
      <c r="D574" s="34"/>
      <c r="E574" s="34"/>
      <c r="F574" s="34"/>
      <c r="G574" s="34"/>
      <c r="H574" s="34"/>
      <c r="I574" s="34"/>
      <c r="J574" s="34"/>
      <c r="K574" s="34"/>
      <c r="L574" s="34"/>
      <c r="M574" s="34"/>
      <c r="N574" s="34"/>
      <c r="O574" s="34"/>
      <c r="P574" s="34"/>
      <c r="Q574" s="57"/>
      <c r="R574" s="57"/>
      <c r="S574" s="34"/>
      <c r="T574" s="37"/>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c r="AX574" s="34"/>
      <c r="AY574" s="34"/>
      <c r="AZ574" s="34"/>
      <c r="BA574" s="34"/>
      <c r="BB574" s="34"/>
      <c r="BC574" s="34"/>
      <c r="BD574" s="34"/>
      <c r="BE574" s="34"/>
      <c r="BF574" s="34"/>
      <c r="BR574" s="34"/>
      <c r="BS574" s="34"/>
      <c r="BT574" s="34"/>
      <c r="BU574" s="34"/>
      <c r="BV574" s="34"/>
      <c r="BW574" s="34"/>
      <c r="BX574" s="34"/>
      <c r="BY574" s="34"/>
      <c r="BZ574" s="34"/>
      <c r="CA574" s="34"/>
      <c r="CB574" s="34"/>
      <c r="CC574" s="34"/>
      <c r="CD574" s="34"/>
      <c r="CE574" s="34"/>
      <c r="CF574" s="34"/>
      <c r="CG574" s="34"/>
      <c r="CH574" s="34"/>
      <c r="CI574" s="34"/>
      <c r="CJ574" s="34"/>
      <c r="CK574" s="34"/>
      <c r="CL574" s="34"/>
      <c r="CM574" s="34"/>
      <c r="CN574" s="34"/>
      <c r="CO574" s="34"/>
      <c r="CP574" s="34"/>
      <c r="CQ574" s="34"/>
      <c r="CR574" s="34"/>
      <c r="CS574" s="34"/>
      <c r="CT574" s="34"/>
      <c r="CU574" s="34"/>
      <c r="CV574" s="34"/>
      <c r="CW574" s="34"/>
      <c r="CX574" s="34"/>
      <c r="CY574" s="34"/>
      <c r="CZ574" s="34"/>
    </row>
    <row r="575" spans="1:104">
      <c r="A575" s="34"/>
      <c r="B575" s="34"/>
      <c r="C575" s="34"/>
      <c r="D575" s="34"/>
      <c r="E575" s="34"/>
      <c r="F575" s="34"/>
      <c r="G575" s="34"/>
      <c r="H575" s="34"/>
      <c r="I575" s="34"/>
      <c r="J575" s="34"/>
      <c r="K575" s="34"/>
      <c r="L575" s="34"/>
      <c r="M575" s="34"/>
      <c r="N575" s="34"/>
      <c r="O575" s="34"/>
      <c r="P575" s="34"/>
      <c r="Q575" s="57"/>
      <c r="R575" s="57"/>
      <c r="S575" s="34"/>
      <c r="T575" s="37"/>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c r="AX575" s="34"/>
      <c r="AY575" s="34"/>
      <c r="AZ575" s="34"/>
      <c r="BA575" s="34"/>
      <c r="BB575" s="34"/>
      <c r="BC575" s="34"/>
      <c r="BD575" s="34"/>
      <c r="BE575" s="34"/>
      <c r="BF575" s="34"/>
      <c r="BR575" s="34"/>
      <c r="BS575" s="34"/>
      <c r="BT575" s="34"/>
      <c r="BU575" s="34"/>
      <c r="BV575" s="34"/>
      <c r="BW575" s="34"/>
      <c r="BX575" s="34"/>
      <c r="BY575" s="34"/>
      <c r="BZ575" s="34"/>
      <c r="CA575" s="34"/>
      <c r="CB575" s="34"/>
      <c r="CC575" s="34"/>
      <c r="CD575" s="34"/>
      <c r="CE575" s="34"/>
      <c r="CF575" s="34"/>
      <c r="CG575" s="34"/>
      <c r="CH575" s="34"/>
      <c r="CI575" s="34"/>
      <c r="CJ575" s="34"/>
      <c r="CK575" s="34"/>
      <c r="CL575" s="34"/>
      <c r="CM575" s="34"/>
      <c r="CN575" s="34"/>
      <c r="CO575" s="34"/>
      <c r="CP575" s="34"/>
      <c r="CQ575" s="34"/>
      <c r="CR575" s="34"/>
      <c r="CS575" s="34"/>
      <c r="CT575" s="34"/>
      <c r="CU575" s="34"/>
      <c r="CV575" s="34"/>
      <c r="CW575" s="34"/>
      <c r="CX575" s="34"/>
      <c r="CY575" s="34"/>
      <c r="CZ575" s="34"/>
    </row>
    <row r="576" spans="1:104">
      <c r="A576" s="34"/>
      <c r="B576" s="34"/>
      <c r="C576" s="34"/>
      <c r="D576" s="34"/>
      <c r="E576" s="34"/>
      <c r="F576" s="34"/>
      <c r="G576" s="34"/>
      <c r="H576" s="34"/>
      <c r="I576" s="34"/>
      <c r="J576" s="34"/>
      <c r="K576" s="34"/>
      <c r="L576" s="34"/>
      <c r="M576" s="34"/>
      <c r="N576" s="34"/>
      <c r="O576" s="34"/>
      <c r="P576" s="34"/>
      <c r="Q576" s="57"/>
      <c r="R576" s="57"/>
      <c r="S576" s="34"/>
      <c r="T576" s="37"/>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c r="BR576" s="34"/>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34"/>
      <c r="CS576" s="34"/>
      <c r="CT576" s="34"/>
      <c r="CU576" s="34"/>
      <c r="CV576" s="34"/>
      <c r="CW576" s="34"/>
      <c r="CX576" s="34"/>
      <c r="CY576" s="34"/>
      <c r="CZ576" s="34"/>
    </row>
    <row r="577" spans="1:104">
      <c r="A577" s="34"/>
      <c r="B577" s="34"/>
      <c r="C577" s="34"/>
      <c r="D577" s="34"/>
      <c r="E577" s="34"/>
      <c r="F577" s="34"/>
      <c r="G577" s="34"/>
      <c r="H577" s="34"/>
      <c r="I577" s="34"/>
      <c r="J577" s="34"/>
      <c r="K577" s="34"/>
      <c r="L577" s="34"/>
      <c r="M577" s="34"/>
      <c r="N577" s="34"/>
      <c r="O577" s="34"/>
      <c r="P577" s="34"/>
      <c r="Q577" s="57"/>
      <c r="R577" s="57"/>
      <c r="S577" s="34"/>
      <c r="T577" s="37"/>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c r="AX577" s="34"/>
      <c r="AY577" s="34"/>
      <c r="AZ577" s="34"/>
      <c r="BA577" s="34"/>
      <c r="BB577" s="34"/>
      <c r="BC577" s="34"/>
      <c r="BD577" s="34"/>
      <c r="BE577" s="34"/>
      <c r="BF577" s="34"/>
      <c r="BR577" s="34"/>
      <c r="BS577" s="34"/>
      <c r="BT577" s="34"/>
      <c r="BU577" s="34"/>
      <c r="BV577" s="34"/>
      <c r="BW577" s="34"/>
      <c r="BX577" s="34"/>
      <c r="BY577" s="34"/>
      <c r="BZ577" s="34"/>
      <c r="CA577" s="34"/>
      <c r="CB577" s="34"/>
      <c r="CC577" s="34"/>
      <c r="CD577" s="34"/>
      <c r="CE577" s="34"/>
      <c r="CF577" s="34"/>
      <c r="CG577" s="34"/>
      <c r="CH577" s="34"/>
      <c r="CI577" s="34"/>
      <c r="CJ577" s="34"/>
      <c r="CK577" s="34"/>
      <c r="CL577" s="34"/>
      <c r="CM577" s="34"/>
      <c r="CN577" s="34"/>
      <c r="CO577" s="34"/>
      <c r="CP577" s="34"/>
      <c r="CQ577" s="34"/>
      <c r="CR577" s="34"/>
      <c r="CS577" s="34"/>
      <c r="CT577" s="34"/>
      <c r="CU577" s="34"/>
      <c r="CV577" s="34"/>
      <c r="CW577" s="34"/>
      <c r="CX577" s="34"/>
      <c r="CY577" s="34"/>
      <c r="CZ577" s="34"/>
    </row>
    <row r="578" spans="1:104">
      <c r="A578" s="34"/>
      <c r="B578" s="34"/>
      <c r="C578" s="34"/>
      <c r="D578" s="34"/>
      <c r="E578" s="34"/>
      <c r="F578" s="34"/>
      <c r="G578" s="34"/>
      <c r="H578" s="34"/>
      <c r="I578" s="34"/>
      <c r="J578" s="34"/>
      <c r="K578" s="34"/>
      <c r="L578" s="34"/>
      <c r="M578" s="34"/>
      <c r="N578" s="34"/>
      <c r="O578" s="34"/>
      <c r="P578" s="34"/>
      <c r="Q578" s="57"/>
      <c r="R578" s="57"/>
      <c r="S578" s="34"/>
      <c r="T578" s="37"/>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c r="AX578" s="34"/>
      <c r="AY578" s="34"/>
      <c r="AZ578" s="34"/>
      <c r="BA578" s="34"/>
      <c r="BB578" s="34"/>
      <c r="BC578" s="34"/>
      <c r="BD578" s="34"/>
      <c r="BE578" s="34"/>
      <c r="BF578" s="34"/>
      <c r="BR578" s="34"/>
      <c r="BS578" s="34"/>
      <c r="BT578" s="34"/>
      <c r="BU578" s="34"/>
      <c r="BV578" s="34"/>
      <c r="BW578" s="34"/>
      <c r="BX578" s="34"/>
      <c r="BY578" s="34"/>
      <c r="BZ578" s="34"/>
      <c r="CA578" s="34"/>
      <c r="CB578" s="34"/>
      <c r="CC578" s="34"/>
      <c r="CD578" s="34"/>
      <c r="CE578" s="34"/>
      <c r="CF578" s="34"/>
      <c r="CG578" s="34"/>
      <c r="CH578" s="34"/>
      <c r="CI578" s="34"/>
      <c r="CJ578" s="34"/>
      <c r="CK578" s="34"/>
      <c r="CL578" s="34"/>
      <c r="CM578" s="34"/>
      <c r="CN578" s="34"/>
      <c r="CO578" s="34"/>
      <c r="CP578" s="34"/>
      <c r="CQ578" s="34"/>
      <c r="CR578" s="34"/>
      <c r="CS578" s="34"/>
      <c r="CT578" s="34"/>
      <c r="CU578" s="34"/>
      <c r="CV578" s="34"/>
      <c r="CW578" s="34"/>
      <c r="CX578" s="34"/>
      <c r="CY578" s="34"/>
      <c r="CZ578" s="34"/>
    </row>
    <row r="579" spans="1:104">
      <c r="A579" s="34"/>
      <c r="B579" s="34"/>
      <c r="C579" s="34"/>
      <c r="D579" s="34"/>
      <c r="E579" s="34"/>
      <c r="F579" s="34"/>
      <c r="G579" s="34"/>
      <c r="H579" s="34"/>
      <c r="I579" s="34"/>
      <c r="J579" s="34"/>
      <c r="K579" s="34"/>
      <c r="L579" s="34"/>
      <c r="M579" s="34"/>
      <c r="N579" s="34"/>
      <c r="O579" s="34"/>
      <c r="P579" s="34"/>
      <c r="Q579" s="57"/>
      <c r="R579" s="57"/>
      <c r="S579" s="34"/>
      <c r="T579" s="37"/>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c r="AX579" s="34"/>
      <c r="AY579" s="34"/>
      <c r="AZ579" s="34"/>
      <c r="BA579" s="34"/>
      <c r="BB579" s="34"/>
      <c r="BC579" s="34"/>
      <c r="BD579" s="34"/>
      <c r="BE579" s="34"/>
      <c r="BF579" s="34"/>
      <c r="BR579" s="34"/>
      <c r="BS579" s="34"/>
      <c r="BT579" s="34"/>
      <c r="BU579" s="34"/>
      <c r="BV579" s="34"/>
      <c r="BW579" s="34"/>
      <c r="BX579" s="34"/>
      <c r="BY579" s="34"/>
      <c r="BZ579" s="34"/>
      <c r="CA579" s="34"/>
      <c r="CB579" s="34"/>
      <c r="CC579" s="34"/>
      <c r="CD579" s="34"/>
      <c r="CE579" s="34"/>
      <c r="CF579" s="34"/>
      <c r="CG579" s="34"/>
      <c r="CH579" s="34"/>
      <c r="CI579" s="34"/>
      <c r="CJ579" s="34"/>
      <c r="CK579" s="34"/>
      <c r="CL579" s="34"/>
      <c r="CM579" s="34"/>
      <c r="CN579" s="34"/>
      <c r="CO579" s="34"/>
      <c r="CP579" s="34"/>
      <c r="CQ579" s="34"/>
      <c r="CR579" s="34"/>
      <c r="CS579" s="34"/>
      <c r="CT579" s="34"/>
      <c r="CU579" s="34"/>
      <c r="CV579" s="34"/>
      <c r="CW579" s="34"/>
      <c r="CX579" s="34"/>
      <c r="CY579" s="34"/>
      <c r="CZ579" s="34"/>
    </row>
    <row r="580" spans="1:104">
      <c r="A580" s="34"/>
      <c r="B580" s="34"/>
      <c r="C580" s="34"/>
      <c r="D580" s="34"/>
      <c r="E580" s="34"/>
      <c r="F580" s="34"/>
      <c r="G580" s="34"/>
      <c r="H580" s="34"/>
      <c r="I580" s="34"/>
      <c r="J580" s="34"/>
      <c r="K580" s="34"/>
      <c r="L580" s="34"/>
      <c r="M580" s="34"/>
      <c r="N580" s="34"/>
      <c r="O580" s="34"/>
      <c r="P580" s="34"/>
      <c r="Q580" s="57"/>
      <c r="R580" s="57"/>
      <c r="S580" s="34"/>
      <c r="T580" s="37"/>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row>
    <row r="581" spans="1:104">
      <c r="A581" s="34"/>
      <c r="B581" s="34"/>
      <c r="C581" s="34"/>
      <c r="D581" s="34"/>
      <c r="E581" s="34"/>
      <c r="F581" s="34"/>
      <c r="G581" s="34"/>
      <c r="H581" s="34"/>
      <c r="I581" s="34"/>
      <c r="J581" s="34"/>
      <c r="K581" s="34"/>
      <c r="L581" s="34"/>
      <c r="M581" s="34"/>
      <c r="N581" s="34"/>
      <c r="O581" s="34"/>
      <c r="P581" s="34"/>
      <c r="Q581" s="57"/>
      <c r="R581" s="57"/>
      <c r="S581" s="34"/>
      <c r="T581" s="37"/>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c r="BR581" s="34"/>
      <c r="BS581" s="34"/>
      <c r="BT581" s="34"/>
      <c r="BU581" s="34"/>
      <c r="BV581" s="34"/>
      <c r="BW581" s="34"/>
      <c r="BX581" s="34"/>
      <c r="BY581" s="34"/>
      <c r="BZ581" s="34"/>
      <c r="CA581" s="34"/>
      <c r="CB581" s="34"/>
      <c r="CC581" s="34"/>
      <c r="CD581" s="34"/>
      <c r="CE581" s="34"/>
      <c r="CF581" s="34"/>
      <c r="CG581" s="34"/>
      <c r="CH581" s="34"/>
      <c r="CI581" s="34"/>
      <c r="CJ581" s="34"/>
      <c r="CK581" s="34"/>
      <c r="CL581" s="34"/>
      <c r="CM581" s="34"/>
      <c r="CN581" s="34"/>
      <c r="CO581" s="34"/>
      <c r="CP581" s="34"/>
      <c r="CQ581" s="34"/>
      <c r="CR581" s="34"/>
      <c r="CS581" s="34"/>
      <c r="CT581" s="34"/>
      <c r="CU581" s="34"/>
      <c r="CV581" s="34"/>
      <c r="CW581" s="34"/>
      <c r="CX581" s="34"/>
      <c r="CY581" s="34"/>
      <c r="CZ581" s="34"/>
    </row>
    <row r="582" spans="1:104">
      <c r="A582" s="34"/>
      <c r="B582" s="34"/>
      <c r="C582" s="34"/>
      <c r="D582" s="34"/>
      <c r="E582" s="34"/>
      <c r="F582" s="34"/>
      <c r="G582" s="34"/>
      <c r="H582" s="34"/>
      <c r="I582" s="34"/>
      <c r="J582" s="34"/>
      <c r="K582" s="34"/>
      <c r="L582" s="34"/>
      <c r="M582" s="34"/>
      <c r="N582" s="34"/>
      <c r="O582" s="34"/>
      <c r="P582" s="34"/>
      <c r="Q582" s="57"/>
      <c r="R582" s="57"/>
      <c r="S582" s="34"/>
      <c r="T582" s="37"/>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c r="AZ582" s="34"/>
      <c r="BA582" s="34"/>
      <c r="BB582" s="34"/>
      <c r="BC582" s="34"/>
      <c r="BD582" s="34"/>
      <c r="BE582" s="34"/>
      <c r="BF582" s="34"/>
      <c r="BR582" s="34"/>
      <c r="BS582" s="34"/>
      <c r="BT582" s="34"/>
      <c r="BU582" s="34"/>
      <c r="BV582" s="34"/>
      <c r="BW582" s="34"/>
      <c r="BX582" s="34"/>
      <c r="BY582" s="34"/>
      <c r="BZ582" s="34"/>
      <c r="CA582" s="34"/>
      <c r="CB582" s="34"/>
      <c r="CC582" s="34"/>
      <c r="CD582" s="34"/>
      <c r="CE582" s="34"/>
      <c r="CF582" s="34"/>
      <c r="CG582" s="34"/>
      <c r="CH582" s="34"/>
      <c r="CI582" s="34"/>
      <c r="CJ582" s="34"/>
      <c r="CK582" s="34"/>
      <c r="CL582" s="34"/>
      <c r="CM582" s="34"/>
      <c r="CN582" s="34"/>
      <c r="CO582" s="34"/>
      <c r="CP582" s="34"/>
      <c r="CQ582" s="34"/>
      <c r="CR582" s="34"/>
      <c r="CS582" s="34"/>
      <c r="CT582" s="34"/>
      <c r="CU582" s="34"/>
      <c r="CV582" s="34"/>
      <c r="CW582" s="34"/>
      <c r="CX582" s="34"/>
      <c r="CY582" s="34"/>
      <c r="CZ582" s="34"/>
    </row>
    <row r="583" spans="1:104">
      <c r="A583" s="34"/>
      <c r="B583" s="34"/>
      <c r="C583" s="34"/>
      <c r="D583" s="34"/>
      <c r="E583" s="34"/>
      <c r="F583" s="34"/>
      <c r="G583" s="34"/>
      <c r="H583" s="34"/>
      <c r="I583" s="34"/>
      <c r="J583" s="34"/>
      <c r="K583" s="34"/>
      <c r="L583" s="34"/>
      <c r="M583" s="34"/>
      <c r="N583" s="34"/>
      <c r="O583" s="34"/>
      <c r="P583" s="34"/>
      <c r="Q583" s="57"/>
      <c r="R583" s="57"/>
      <c r="S583" s="34"/>
      <c r="T583" s="37"/>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A583" s="34"/>
      <c r="BB583" s="34"/>
      <c r="BC583" s="34"/>
      <c r="BD583" s="34"/>
      <c r="BE583" s="34"/>
      <c r="BF583" s="34"/>
      <c r="BR583" s="34"/>
      <c r="BS583" s="34"/>
      <c r="BT583" s="34"/>
      <c r="BU583" s="34"/>
      <c r="BV583" s="34"/>
      <c r="BW583" s="34"/>
      <c r="BX583" s="34"/>
      <c r="BY583" s="34"/>
      <c r="BZ583" s="34"/>
      <c r="CA583" s="34"/>
      <c r="CB583" s="34"/>
      <c r="CC583" s="34"/>
      <c r="CD583" s="34"/>
      <c r="CE583" s="34"/>
      <c r="CF583" s="34"/>
      <c r="CG583" s="34"/>
      <c r="CH583" s="34"/>
      <c r="CI583" s="34"/>
      <c r="CJ583" s="34"/>
      <c r="CK583" s="34"/>
      <c r="CL583" s="34"/>
      <c r="CM583" s="34"/>
      <c r="CN583" s="34"/>
      <c r="CO583" s="34"/>
      <c r="CP583" s="34"/>
      <c r="CQ583" s="34"/>
      <c r="CR583" s="34"/>
      <c r="CS583" s="34"/>
      <c r="CT583" s="34"/>
      <c r="CU583" s="34"/>
      <c r="CV583" s="34"/>
      <c r="CW583" s="34"/>
      <c r="CX583" s="34"/>
      <c r="CY583" s="34"/>
      <c r="CZ583" s="34"/>
    </row>
    <row r="584" spans="1:104">
      <c r="A584" s="34"/>
      <c r="B584" s="34"/>
      <c r="C584" s="34"/>
      <c r="D584" s="34"/>
      <c r="E584" s="34"/>
      <c r="F584" s="34"/>
      <c r="G584" s="34"/>
      <c r="H584" s="34"/>
      <c r="I584" s="34"/>
      <c r="J584" s="34"/>
      <c r="K584" s="34"/>
      <c r="L584" s="34"/>
      <c r="M584" s="34"/>
      <c r="N584" s="34"/>
      <c r="O584" s="34"/>
      <c r="P584" s="34"/>
      <c r="Q584" s="57"/>
      <c r="R584" s="57"/>
      <c r="S584" s="34"/>
      <c r="T584" s="37"/>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c r="AZ584" s="34"/>
      <c r="BA584" s="34"/>
      <c r="BB584" s="34"/>
      <c r="BC584" s="34"/>
      <c r="BD584" s="34"/>
      <c r="BE584" s="34"/>
      <c r="BF584" s="34"/>
      <c r="BR584" s="34"/>
      <c r="BS584" s="34"/>
      <c r="BT584" s="34"/>
      <c r="BU584" s="34"/>
      <c r="BV584" s="34"/>
      <c r="BW584" s="34"/>
      <c r="BX584" s="34"/>
      <c r="BY584" s="34"/>
      <c r="BZ584" s="34"/>
      <c r="CA584" s="34"/>
      <c r="CB584" s="34"/>
      <c r="CC584" s="34"/>
      <c r="CD584" s="34"/>
      <c r="CE584" s="34"/>
      <c r="CF584" s="34"/>
      <c r="CG584" s="34"/>
      <c r="CH584" s="34"/>
      <c r="CI584" s="34"/>
      <c r="CJ584" s="34"/>
      <c r="CK584" s="34"/>
      <c r="CL584" s="34"/>
      <c r="CM584" s="34"/>
      <c r="CN584" s="34"/>
      <c r="CO584" s="34"/>
      <c r="CP584" s="34"/>
      <c r="CQ584" s="34"/>
      <c r="CR584" s="34"/>
      <c r="CS584" s="34"/>
      <c r="CT584" s="34"/>
      <c r="CU584" s="34"/>
      <c r="CV584" s="34"/>
      <c r="CW584" s="34"/>
      <c r="CX584" s="34"/>
      <c r="CY584" s="34"/>
      <c r="CZ584" s="34"/>
    </row>
    <row r="585" spans="1:104">
      <c r="A585" s="34"/>
      <c r="B585" s="34"/>
      <c r="C585" s="34"/>
      <c r="D585" s="34"/>
      <c r="E585" s="34"/>
      <c r="F585" s="34"/>
      <c r="G585" s="34"/>
      <c r="H585" s="34"/>
      <c r="I585" s="34"/>
      <c r="J585" s="34"/>
      <c r="K585" s="34"/>
      <c r="L585" s="34"/>
      <c r="M585" s="34"/>
      <c r="N585" s="34"/>
      <c r="O585" s="34"/>
      <c r="P585" s="34"/>
      <c r="Q585" s="57"/>
      <c r="R585" s="57"/>
      <c r="S585" s="34"/>
      <c r="T585" s="37"/>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c r="AX585" s="34"/>
      <c r="AY585" s="34"/>
      <c r="AZ585" s="34"/>
      <c r="BA585" s="34"/>
      <c r="BB585" s="34"/>
      <c r="BC585" s="34"/>
      <c r="BD585" s="34"/>
      <c r="BE585" s="34"/>
      <c r="BF585" s="34"/>
      <c r="BR585" s="34"/>
      <c r="BS585" s="34"/>
      <c r="BT585" s="34"/>
      <c r="BU585" s="34"/>
      <c r="BV585" s="34"/>
      <c r="BW585" s="34"/>
      <c r="BX585" s="34"/>
      <c r="BY585" s="34"/>
      <c r="BZ585" s="34"/>
      <c r="CA585" s="34"/>
      <c r="CB585" s="34"/>
      <c r="CC585" s="34"/>
      <c r="CD585" s="34"/>
      <c r="CE585" s="34"/>
      <c r="CF585" s="34"/>
      <c r="CG585" s="34"/>
      <c r="CH585" s="34"/>
      <c r="CI585" s="34"/>
      <c r="CJ585" s="34"/>
      <c r="CK585" s="34"/>
      <c r="CL585" s="34"/>
      <c r="CM585" s="34"/>
      <c r="CN585" s="34"/>
      <c r="CO585" s="34"/>
      <c r="CP585" s="34"/>
      <c r="CQ585" s="34"/>
      <c r="CR585" s="34"/>
      <c r="CS585" s="34"/>
      <c r="CT585" s="34"/>
      <c r="CU585" s="34"/>
      <c r="CV585" s="34"/>
      <c r="CW585" s="34"/>
      <c r="CX585" s="34"/>
      <c r="CY585" s="34"/>
      <c r="CZ585" s="34"/>
    </row>
    <row r="586" spans="1:104">
      <c r="A586" s="34"/>
      <c r="B586" s="34"/>
      <c r="C586" s="34"/>
      <c r="D586" s="34"/>
      <c r="E586" s="34"/>
      <c r="F586" s="34"/>
      <c r="G586" s="34"/>
      <c r="H586" s="34"/>
      <c r="I586" s="34"/>
      <c r="J586" s="34"/>
      <c r="K586" s="34"/>
      <c r="L586" s="34"/>
      <c r="M586" s="34"/>
      <c r="N586" s="34"/>
      <c r="O586" s="34"/>
      <c r="P586" s="34"/>
      <c r="Q586" s="57"/>
      <c r="R586" s="57"/>
      <c r="S586" s="34"/>
      <c r="T586" s="37"/>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c r="BR586" s="34"/>
      <c r="BS586" s="34"/>
      <c r="BT586" s="34"/>
      <c r="BU586" s="34"/>
      <c r="BV586" s="34"/>
      <c r="BW586" s="34"/>
      <c r="BX586" s="34"/>
      <c r="BY586" s="34"/>
      <c r="BZ586" s="34"/>
      <c r="CA586" s="34"/>
      <c r="CB586" s="34"/>
      <c r="CC586" s="34"/>
      <c r="CD586" s="34"/>
      <c r="CE586" s="34"/>
      <c r="CF586" s="34"/>
      <c r="CG586" s="34"/>
      <c r="CH586" s="34"/>
      <c r="CI586" s="34"/>
      <c r="CJ586" s="34"/>
      <c r="CK586" s="34"/>
      <c r="CL586" s="34"/>
      <c r="CM586" s="34"/>
      <c r="CN586" s="34"/>
      <c r="CO586" s="34"/>
      <c r="CP586" s="34"/>
      <c r="CQ586" s="34"/>
      <c r="CR586" s="34"/>
      <c r="CS586" s="34"/>
      <c r="CT586" s="34"/>
      <c r="CU586" s="34"/>
      <c r="CV586" s="34"/>
      <c r="CW586" s="34"/>
      <c r="CX586" s="34"/>
      <c r="CY586" s="34"/>
      <c r="CZ586" s="34"/>
    </row>
    <row r="587" spans="1:104">
      <c r="A587" s="34"/>
      <c r="B587" s="34"/>
      <c r="C587" s="34"/>
      <c r="D587" s="34"/>
      <c r="E587" s="34"/>
      <c r="F587" s="34"/>
      <c r="G587" s="34"/>
      <c r="H587" s="34"/>
      <c r="I587" s="34"/>
      <c r="J587" s="34"/>
      <c r="K587" s="34"/>
      <c r="L587" s="34"/>
      <c r="M587" s="34"/>
      <c r="N587" s="34"/>
      <c r="O587" s="34"/>
      <c r="P587" s="34"/>
      <c r="Q587" s="57"/>
      <c r="R587" s="57"/>
      <c r="S587" s="34"/>
      <c r="T587" s="37"/>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c r="BR587" s="34"/>
      <c r="BS587" s="34"/>
      <c r="BT587" s="34"/>
      <c r="BU587" s="34"/>
      <c r="BV587" s="34"/>
      <c r="BW587" s="34"/>
      <c r="BX587" s="34"/>
      <c r="BY587" s="34"/>
      <c r="BZ587" s="34"/>
      <c r="CA587" s="34"/>
      <c r="CB587" s="34"/>
      <c r="CC587" s="34"/>
      <c r="CD587" s="34"/>
      <c r="CE587" s="34"/>
      <c r="CF587" s="34"/>
      <c r="CG587" s="34"/>
      <c r="CH587" s="34"/>
      <c r="CI587" s="34"/>
      <c r="CJ587" s="34"/>
      <c r="CK587" s="34"/>
      <c r="CL587" s="34"/>
      <c r="CM587" s="34"/>
      <c r="CN587" s="34"/>
      <c r="CO587" s="34"/>
      <c r="CP587" s="34"/>
      <c r="CQ587" s="34"/>
      <c r="CR587" s="34"/>
      <c r="CS587" s="34"/>
      <c r="CT587" s="34"/>
      <c r="CU587" s="34"/>
      <c r="CV587" s="34"/>
      <c r="CW587" s="34"/>
      <c r="CX587" s="34"/>
      <c r="CY587" s="34"/>
      <c r="CZ587" s="34"/>
    </row>
    <row r="588" spans="1:104">
      <c r="A588" s="34"/>
      <c r="B588" s="34"/>
      <c r="C588" s="34"/>
      <c r="D588" s="34"/>
      <c r="E588" s="34"/>
      <c r="F588" s="34"/>
      <c r="G588" s="34"/>
      <c r="H588" s="34"/>
      <c r="I588" s="34"/>
      <c r="J588" s="34"/>
      <c r="K588" s="34"/>
      <c r="L588" s="34"/>
      <c r="M588" s="34"/>
      <c r="N588" s="34"/>
      <c r="O588" s="34"/>
      <c r="P588" s="34"/>
      <c r="Q588" s="57"/>
      <c r="R588" s="57"/>
      <c r="S588" s="34"/>
      <c r="T588" s="37"/>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c r="BR588" s="34"/>
      <c r="BS588" s="34"/>
      <c r="BT588" s="34"/>
      <c r="BU588" s="34"/>
      <c r="BV588" s="34"/>
      <c r="BW588" s="34"/>
      <c r="BX588" s="34"/>
      <c r="BY588" s="34"/>
      <c r="BZ588" s="34"/>
      <c r="CA588" s="34"/>
      <c r="CB588" s="34"/>
      <c r="CC588" s="34"/>
      <c r="CD588" s="34"/>
      <c r="CE588" s="34"/>
      <c r="CF588" s="34"/>
      <c r="CG588" s="34"/>
      <c r="CH588" s="34"/>
      <c r="CI588" s="34"/>
      <c r="CJ588" s="34"/>
      <c r="CK588" s="34"/>
      <c r="CL588" s="34"/>
      <c r="CM588" s="34"/>
      <c r="CN588" s="34"/>
      <c r="CO588" s="34"/>
      <c r="CP588" s="34"/>
      <c r="CQ588" s="34"/>
      <c r="CR588" s="34"/>
      <c r="CS588" s="34"/>
      <c r="CT588" s="34"/>
      <c r="CU588" s="34"/>
      <c r="CV588" s="34"/>
      <c r="CW588" s="34"/>
      <c r="CX588" s="34"/>
      <c r="CY588" s="34"/>
      <c r="CZ588" s="34"/>
    </row>
    <row r="589" spans="1:104">
      <c r="A589" s="34"/>
      <c r="B589" s="34"/>
      <c r="C589" s="34"/>
      <c r="D589" s="34"/>
      <c r="E589" s="34"/>
      <c r="F589" s="34"/>
      <c r="G589" s="34"/>
      <c r="H589" s="34"/>
      <c r="I589" s="34"/>
      <c r="J589" s="34"/>
      <c r="K589" s="34"/>
      <c r="L589" s="34"/>
      <c r="M589" s="34"/>
      <c r="N589" s="34"/>
      <c r="O589" s="34"/>
      <c r="P589" s="34"/>
      <c r="Q589" s="57"/>
      <c r="R589" s="57"/>
      <c r="S589" s="34"/>
      <c r="T589" s="37"/>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4"/>
      <c r="AZ589" s="34"/>
      <c r="BA589" s="34"/>
      <c r="BB589" s="34"/>
      <c r="BC589" s="34"/>
      <c r="BD589" s="34"/>
      <c r="BE589" s="34"/>
      <c r="BF589" s="34"/>
      <c r="BR589" s="34"/>
      <c r="BS589" s="34"/>
      <c r="BT589" s="34"/>
      <c r="BU589" s="34"/>
      <c r="BV589" s="34"/>
      <c r="BW589" s="34"/>
      <c r="BX589" s="34"/>
      <c r="BY589" s="34"/>
      <c r="BZ589" s="34"/>
      <c r="CA589" s="34"/>
      <c r="CB589" s="34"/>
      <c r="CC589" s="34"/>
      <c r="CD589" s="34"/>
      <c r="CE589" s="34"/>
      <c r="CF589" s="34"/>
      <c r="CG589" s="34"/>
      <c r="CH589" s="34"/>
      <c r="CI589" s="34"/>
      <c r="CJ589" s="34"/>
      <c r="CK589" s="34"/>
      <c r="CL589" s="34"/>
      <c r="CM589" s="34"/>
      <c r="CN589" s="34"/>
      <c r="CO589" s="34"/>
      <c r="CP589" s="34"/>
      <c r="CQ589" s="34"/>
      <c r="CR589" s="34"/>
      <c r="CS589" s="34"/>
      <c r="CT589" s="34"/>
      <c r="CU589" s="34"/>
      <c r="CV589" s="34"/>
      <c r="CW589" s="34"/>
      <c r="CX589" s="34"/>
      <c r="CY589" s="34"/>
      <c r="CZ589" s="34"/>
    </row>
    <row r="590" spans="1:104">
      <c r="A590" s="34"/>
      <c r="B590" s="34"/>
      <c r="C590" s="34"/>
      <c r="D590" s="34"/>
      <c r="E590" s="34"/>
      <c r="F590" s="34"/>
      <c r="G590" s="34"/>
      <c r="H590" s="34"/>
      <c r="I590" s="34"/>
      <c r="J590" s="34"/>
      <c r="K590" s="34"/>
      <c r="L590" s="34"/>
      <c r="M590" s="34"/>
      <c r="N590" s="34"/>
      <c r="O590" s="34"/>
      <c r="P590" s="34"/>
      <c r="Q590" s="57"/>
      <c r="R590" s="57"/>
      <c r="S590" s="34"/>
      <c r="T590" s="37"/>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4"/>
      <c r="AZ590" s="34"/>
      <c r="BA590" s="34"/>
      <c r="BB590" s="34"/>
      <c r="BC590" s="34"/>
      <c r="BD590" s="34"/>
      <c r="BE590" s="34"/>
      <c r="BF590" s="34"/>
      <c r="BR590" s="34"/>
      <c r="BS590" s="34"/>
      <c r="BT590" s="34"/>
      <c r="BU590" s="34"/>
      <c r="BV590" s="34"/>
      <c r="BW590" s="34"/>
      <c r="BX590" s="34"/>
      <c r="BY590" s="34"/>
      <c r="BZ590" s="34"/>
      <c r="CA590" s="34"/>
      <c r="CB590" s="34"/>
      <c r="CC590" s="34"/>
      <c r="CD590" s="34"/>
      <c r="CE590" s="34"/>
      <c r="CF590" s="34"/>
      <c r="CG590" s="34"/>
      <c r="CH590" s="34"/>
      <c r="CI590" s="34"/>
      <c r="CJ590" s="34"/>
      <c r="CK590" s="34"/>
      <c r="CL590" s="34"/>
      <c r="CM590" s="34"/>
      <c r="CN590" s="34"/>
      <c r="CO590" s="34"/>
      <c r="CP590" s="34"/>
      <c r="CQ590" s="34"/>
      <c r="CR590" s="34"/>
      <c r="CS590" s="34"/>
      <c r="CT590" s="34"/>
      <c r="CU590" s="34"/>
      <c r="CV590" s="34"/>
      <c r="CW590" s="34"/>
      <c r="CX590" s="34"/>
      <c r="CY590" s="34"/>
      <c r="CZ590" s="34"/>
    </row>
    <row r="591" spans="1:104">
      <c r="A591" s="34"/>
      <c r="B591" s="34"/>
      <c r="C591" s="34"/>
      <c r="D591" s="34"/>
      <c r="E591" s="34"/>
      <c r="F591" s="34"/>
      <c r="G591" s="34"/>
      <c r="H591" s="34"/>
      <c r="I591" s="34"/>
      <c r="J591" s="34"/>
      <c r="K591" s="34"/>
      <c r="L591" s="34"/>
      <c r="M591" s="34"/>
      <c r="N591" s="34"/>
      <c r="O591" s="34"/>
      <c r="P591" s="34"/>
      <c r="Q591" s="57"/>
      <c r="R591" s="57"/>
      <c r="S591" s="34"/>
      <c r="T591" s="37"/>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4"/>
      <c r="AZ591" s="34"/>
      <c r="BA591" s="34"/>
      <c r="BB591" s="34"/>
      <c r="BC591" s="34"/>
      <c r="BD591" s="34"/>
      <c r="BE591" s="34"/>
      <c r="BF591" s="34"/>
      <c r="BR591" s="34"/>
      <c r="BS591" s="34"/>
      <c r="BT591" s="34"/>
      <c r="BU591" s="34"/>
      <c r="BV591" s="34"/>
      <c r="BW591" s="34"/>
      <c r="BX591" s="34"/>
      <c r="BY591" s="34"/>
      <c r="BZ591" s="34"/>
      <c r="CA591" s="34"/>
      <c r="CB591" s="34"/>
      <c r="CC591" s="34"/>
      <c r="CD591" s="34"/>
      <c r="CE591" s="34"/>
      <c r="CF591" s="34"/>
      <c r="CG591" s="34"/>
      <c r="CH591" s="34"/>
      <c r="CI591" s="34"/>
      <c r="CJ591" s="34"/>
      <c r="CK591" s="34"/>
      <c r="CL591" s="34"/>
      <c r="CM591" s="34"/>
      <c r="CN591" s="34"/>
      <c r="CO591" s="34"/>
      <c r="CP591" s="34"/>
      <c r="CQ591" s="34"/>
      <c r="CR591" s="34"/>
      <c r="CS591" s="34"/>
      <c r="CT591" s="34"/>
      <c r="CU591" s="34"/>
      <c r="CV591" s="34"/>
      <c r="CW591" s="34"/>
      <c r="CX591" s="34"/>
      <c r="CY591" s="34"/>
      <c r="CZ591" s="34"/>
    </row>
    <row r="592" spans="1:104">
      <c r="A592" s="34"/>
      <c r="B592" s="34"/>
      <c r="C592" s="34"/>
      <c r="D592" s="34"/>
      <c r="E592" s="34"/>
      <c r="F592" s="34"/>
      <c r="G592" s="34"/>
      <c r="H592" s="34"/>
      <c r="I592" s="34"/>
      <c r="J592" s="34"/>
      <c r="K592" s="34"/>
      <c r="L592" s="34"/>
      <c r="M592" s="34"/>
      <c r="N592" s="34"/>
      <c r="O592" s="34"/>
      <c r="P592" s="34"/>
      <c r="Q592" s="57"/>
      <c r="R592" s="57"/>
      <c r="S592" s="34"/>
      <c r="T592" s="37"/>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c r="AX592" s="34"/>
      <c r="AY592" s="34"/>
      <c r="AZ592" s="34"/>
      <c r="BA592" s="34"/>
      <c r="BB592" s="34"/>
      <c r="BC592" s="34"/>
      <c r="BD592" s="34"/>
      <c r="BE592" s="34"/>
      <c r="BF592" s="34"/>
      <c r="BR592" s="34"/>
      <c r="BS592" s="34"/>
      <c r="BT592" s="34"/>
      <c r="BU592" s="34"/>
      <c r="BV592" s="34"/>
      <c r="BW592" s="34"/>
      <c r="BX592" s="34"/>
      <c r="BY592" s="34"/>
      <c r="BZ592" s="34"/>
      <c r="CA592" s="34"/>
      <c r="CB592" s="34"/>
      <c r="CC592" s="34"/>
      <c r="CD592" s="34"/>
      <c r="CE592" s="34"/>
      <c r="CF592" s="34"/>
      <c r="CG592" s="34"/>
      <c r="CH592" s="34"/>
      <c r="CI592" s="34"/>
      <c r="CJ592" s="34"/>
      <c r="CK592" s="34"/>
      <c r="CL592" s="34"/>
      <c r="CM592" s="34"/>
      <c r="CN592" s="34"/>
      <c r="CO592" s="34"/>
      <c r="CP592" s="34"/>
      <c r="CQ592" s="34"/>
      <c r="CR592" s="34"/>
      <c r="CS592" s="34"/>
      <c r="CT592" s="34"/>
      <c r="CU592" s="34"/>
      <c r="CV592" s="34"/>
      <c r="CW592" s="34"/>
      <c r="CX592" s="34"/>
      <c r="CY592" s="34"/>
      <c r="CZ592" s="34"/>
    </row>
    <row r="593" spans="1:104">
      <c r="A593" s="34"/>
      <c r="B593" s="34"/>
      <c r="C593" s="34"/>
      <c r="D593" s="34"/>
      <c r="E593" s="34"/>
      <c r="F593" s="34"/>
      <c r="G593" s="34"/>
      <c r="H593" s="34"/>
      <c r="I593" s="34"/>
      <c r="J593" s="34"/>
      <c r="K593" s="34"/>
      <c r="L593" s="34"/>
      <c r="M593" s="34"/>
      <c r="N593" s="34"/>
      <c r="O593" s="34"/>
      <c r="P593" s="34"/>
      <c r="Q593" s="57"/>
      <c r="R593" s="57"/>
      <c r="S593" s="34"/>
      <c r="T593" s="37"/>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c r="AX593" s="34"/>
      <c r="AY593" s="34"/>
      <c r="AZ593" s="34"/>
      <c r="BA593" s="34"/>
      <c r="BB593" s="34"/>
      <c r="BC593" s="34"/>
      <c r="BD593" s="34"/>
      <c r="BE593" s="34"/>
      <c r="BF593" s="34"/>
      <c r="BR593" s="34"/>
      <c r="BS593" s="34"/>
      <c r="BT593" s="34"/>
      <c r="BU593" s="34"/>
      <c r="BV593" s="34"/>
      <c r="BW593" s="34"/>
      <c r="BX593" s="34"/>
      <c r="BY593" s="34"/>
      <c r="BZ593" s="34"/>
      <c r="CA593" s="34"/>
      <c r="CB593" s="34"/>
      <c r="CC593" s="34"/>
      <c r="CD593" s="34"/>
      <c r="CE593" s="34"/>
      <c r="CF593" s="34"/>
      <c r="CG593" s="34"/>
      <c r="CH593" s="34"/>
      <c r="CI593" s="34"/>
      <c r="CJ593" s="34"/>
      <c r="CK593" s="34"/>
      <c r="CL593" s="34"/>
      <c r="CM593" s="34"/>
      <c r="CN593" s="34"/>
      <c r="CO593" s="34"/>
      <c r="CP593" s="34"/>
      <c r="CQ593" s="34"/>
      <c r="CR593" s="34"/>
      <c r="CS593" s="34"/>
      <c r="CT593" s="34"/>
      <c r="CU593" s="34"/>
      <c r="CV593" s="34"/>
      <c r="CW593" s="34"/>
      <c r="CX593" s="34"/>
      <c r="CY593" s="34"/>
      <c r="CZ593" s="34"/>
    </row>
    <row r="594" spans="1:104">
      <c r="A594" s="34"/>
      <c r="B594" s="34"/>
      <c r="C594" s="34"/>
      <c r="D594" s="34"/>
      <c r="E594" s="34"/>
      <c r="F594" s="34"/>
      <c r="G594" s="34"/>
      <c r="H594" s="34"/>
      <c r="I594" s="34"/>
      <c r="J594" s="34"/>
      <c r="K594" s="34"/>
      <c r="L594" s="34"/>
      <c r="M594" s="34"/>
      <c r="N594" s="34"/>
      <c r="O594" s="34"/>
      <c r="P594" s="34"/>
      <c r="Q594" s="57"/>
      <c r="R594" s="57"/>
      <c r="S594" s="34"/>
      <c r="T594" s="37"/>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c r="AX594" s="34"/>
      <c r="AY594" s="34"/>
      <c r="AZ594" s="34"/>
      <c r="BA594" s="34"/>
      <c r="BB594" s="34"/>
      <c r="BC594" s="34"/>
      <c r="BD594" s="34"/>
      <c r="BE594" s="34"/>
      <c r="BF594" s="34"/>
      <c r="BR594" s="34"/>
      <c r="BS594" s="34"/>
      <c r="BT594" s="34"/>
      <c r="BU594" s="34"/>
      <c r="BV594" s="34"/>
      <c r="BW594" s="34"/>
      <c r="BX594" s="34"/>
      <c r="BY594" s="34"/>
      <c r="BZ594" s="34"/>
      <c r="CA594" s="34"/>
      <c r="CB594" s="34"/>
      <c r="CC594" s="34"/>
      <c r="CD594" s="34"/>
      <c r="CE594" s="34"/>
      <c r="CF594" s="34"/>
      <c r="CG594" s="34"/>
      <c r="CH594" s="34"/>
      <c r="CI594" s="34"/>
      <c r="CJ594" s="34"/>
      <c r="CK594" s="34"/>
      <c r="CL594" s="34"/>
      <c r="CM594" s="34"/>
      <c r="CN594" s="34"/>
      <c r="CO594" s="34"/>
      <c r="CP594" s="34"/>
      <c r="CQ594" s="34"/>
      <c r="CR594" s="34"/>
      <c r="CS594" s="34"/>
      <c r="CT594" s="34"/>
      <c r="CU594" s="34"/>
      <c r="CV594" s="34"/>
      <c r="CW594" s="34"/>
      <c r="CX594" s="34"/>
      <c r="CY594" s="34"/>
      <c r="CZ594" s="34"/>
    </row>
    <row r="595" spans="1:104">
      <c r="A595" s="34"/>
      <c r="B595" s="34"/>
      <c r="C595" s="34"/>
      <c r="D595" s="34"/>
      <c r="E595" s="34"/>
      <c r="F595" s="34"/>
      <c r="G595" s="34"/>
      <c r="H595" s="34"/>
      <c r="I595" s="34"/>
      <c r="J595" s="34"/>
      <c r="K595" s="34"/>
      <c r="L595" s="34"/>
      <c r="M595" s="34"/>
      <c r="N595" s="34"/>
      <c r="O595" s="34"/>
      <c r="P595" s="34"/>
      <c r="Q595" s="57"/>
      <c r="R595" s="57"/>
      <c r="S595" s="34"/>
      <c r="T595" s="37"/>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34"/>
      <c r="BB595" s="34"/>
      <c r="BC595" s="34"/>
      <c r="BD595" s="34"/>
      <c r="BE595" s="34"/>
      <c r="BF595" s="34"/>
      <c r="BR595" s="34"/>
      <c r="BS595" s="34"/>
      <c r="BT595" s="34"/>
      <c r="BU595" s="34"/>
      <c r="BV595" s="34"/>
      <c r="BW595" s="34"/>
      <c r="BX595" s="34"/>
      <c r="BY595" s="34"/>
      <c r="BZ595" s="34"/>
      <c r="CA595" s="34"/>
      <c r="CB595" s="34"/>
      <c r="CC595" s="34"/>
      <c r="CD595" s="34"/>
      <c r="CE595" s="34"/>
      <c r="CF595" s="34"/>
      <c r="CG595" s="34"/>
      <c r="CH595" s="34"/>
      <c r="CI595" s="34"/>
      <c r="CJ595" s="34"/>
      <c r="CK595" s="34"/>
      <c r="CL595" s="34"/>
      <c r="CM595" s="34"/>
      <c r="CN595" s="34"/>
      <c r="CO595" s="34"/>
      <c r="CP595" s="34"/>
      <c r="CQ595" s="34"/>
      <c r="CR595" s="34"/>
      <c r="CS595" s="34"/>
      <c r="CT595" s="34"/>
      <c r="CU595" s="34"/>
      <c r="CV595" s="34"/>
      <c r="CW595" s="34"/>
      <c r="CX595" s="34"/>
      <c r="CY595" s="34"/>
      <c r="CZ595" s="34"/>
    </row>
    <row r="596" spans="1:104">
      <c r="A596" s="34"/>
      <c r="B596" s="34"/>
      <c r="C596" s="34"/>
      <c r="D596" s="34"/>
      <c r="E596" s="34"/>
      <c r="F596" s="34"/>
      <c r="G596" s="34"/>
      <c r="H596" s="34"/>
      <c r="I596" s="34"/>
      <c r="J596" s="34"/>
      <c r="K596" s="34"/>
      <c r="L596" s="34"/>
      <c r="M596" s="34"/>
      <c r="N596" s="34"/>
      <c r="O596" s="34"/>
      <c r="P596" s="34"/>
      <c r="Q596" s="57"/>
      <c r="R596" s="57"/>
      <c r="S596" s="34"/>
      <c r="T596" s="37"/>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c r="BR596" s="34"/>
      <c r="BS596" s="34"/>
      <c r="BT596" s="34"/>
      <c r="BU596" s="34"/>
      <c r="BV596" s="34"/>
      <c r="BW596" s="34"/>
      <c r="BX596" s="34"/>
      <c r="BY596" s="34"/>
      <c r="BZ596" s="34"/>
      <c r="CA596" s="34"/>
      <c r="CB596" s="34"/>
      <c r="CC596" s="34"/>
      <c r="CD596" s="34"/>
      <c r="CE596" s="34"/>
      <c r="CF596" s="34"/>
      <c r="CG596" s="34"/>
      <c r="CH596" s="34"/>
      <c r="CI596" s="34"/>
      <c r="CJ596" s="34"/>
      <c r="CK596" s="34"/>
      <c r="CL596" s="34"/>
      <c r="CM596" s="34"/>
      <c r="CN596" s="34"/>
      <c r="CO596" s="34"/>
      <c r="CP596" s="34"/>
      <c r="CQ596" s="34"/>
      <c r="CR596" s="34"/>
      <c r="CS596" s="34"/>
      <c r="CT596" s="34"/>
      <c r="CU596" s="34"/>
      <c r="CV596" s="34"/>
      <c r="CW596" s="34"/>
      <c r="CX596" s="34"/>
      <c r="CY596" s="34"/>
      <c r="CZ596" s="34"/>
    </row>
    <row r="597" spans="1:104">
      <c r="A597" s="34"/>
      <c r="B597" s="34"/>
      <c r="C597" s="34"/>
      <c r="D597" s="34"/>
      <c r="E597" s="34"/>
      <c r="F597" s="34"/>
      <c r="G597" s="34"/>
      <c r="H597" s="34"/>
      <c r="I597" s="34"/>
      <c r="J597" s="34"/>
      <c r="K597" s="34"/>
      <c r="L597" s="34"/>
      <c r="M597" s="34"/>
      <c r="N597" s="34"/>
      <c r="O597" s="34"/>
      <c r="P597" s="34"/>
      <c r="Q597" s="57"/>
      <c r="R597" s="57"/>
      <c r="S597" s="34"/>
      <c r="T597" s="37"/>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A597" s="34"/>
      <c r="BB597" s="34"/>
      <c r="BC597" s="34"/>
      <c r="BD597" s="34"/>
      <c r="BE597" s="34"/>
      <c r="BF597" s="34"/>
      <c r="BR597" s="34"/>
      <c r="BS597" s="34"/>
      <c r="BT597" s="34"/>
      <c r="BU597" s="34"/>
      <c r="BV597" s="34"/>
      <c r="BW597" s="34"/>
      <c r="BX597" s="34"/>
      <c r="BY597" s="34"/>
      <c r="BZ597" s="34"/>
      <c r="CA597" s="34"/>
      <c r="CB597" s="34"/>
      <c r="CC597" s="34"/>
      <c r="CD597" s="34"/>
      <c r="CE597" s="34"/>
      <c r="CF597" s="34"/>
      <c r="CG597" s="34"/>
      <c r="CH597" s="34"/>
      <c r="CI597" s="34"/>
      <c r="CJ597" s="34"/>
      <c r="CK597" s="34"/>
      <c r="CL597" s="34"/>
      <c r="CM597" s="34"/>
      <c r="CN597" s="34"/>
      <c r="CO597" s="34"/>
      <c r="CP597" s="34"/>
      <c r="CQ597" s="34"/>
      <c r="CR597" s="34"/>
      <c r="CS597" s="34"/>
      <c r="CT597" s="34"/>
      <c r="CU597" s="34"/>
      <c r="CV597" s="34"/>
      <c r="CW597" s="34"/>
      <c r="CX597" s="34"/>
      <c r="CY597" s="34"/>
      <c r="CZ597" s="34"/>
    </row>
    <row r="598" spans="1:104">
      <c r="A598" s="34"/>
      <c r="B598" s="34"/>
      <c r="C598" s="34"/>
      <c r="D598" s="34"/>
      <c r="E598" s="34"/>
      <c r="F598" s="34"/>
      <c r="G598" s="34"/>
      <c r="H598" s="34"/>
      <c r="I598" s="34"/>
      <c r="J598" s="34"/>
      <c r="K598" s="34"/>
      <c r="L598" s="34"/>
      <c r="M598" s="34"/>
      <c r="N598" s="34"/>
      <c r="O598" s="34"/>
      <c r="P598" s="34"/>
      <c r="Q598" s="57"/>
      <c r="R598" s="57"/>
      <c r="S598" s="34"/>
      <c r="T598" s="37"/>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A598" s="34"/>
      <c r="BB598" s="34"/>
      <c r="BC598" s="34"/>
      <c r="BD598" s="34"/>
      <c r="BE598" s="34"/>
      <c r="BF598" s="34"/>
      <c r="BR598" s="34"/>
      <c r="BS598" s="34"/>
      <c r="BT598" s="34"/>
      <c r="BU598" s="34"/>
      <c r="BV598" s="34"/>
      <c r="BW598" s="34"/>
      <c r="BX598" s="34"/>
      <c r="BY598" s="34"/>
      <c r="BZ598" s="34"/>
      <c r="CA598" s="34"/>
      <c r="CB598" s="34"/>
      <c r="CC598" s="34"/>
      <c r="CD598" s="34"/>
      <c r="CE598" s="34"/>
      <c r="CF598" s="34"/>
      <c r="CG598" s="34"/>
      <c r="CH598" s="34"/>
      <c r="CI598" s="34"/>
      <c r="CJ598" s="34"/>
      <c r="CK598" s="34"/>
      <c r="CL598" s="34"/>
      <c r="CM598" s="34"/>
      <c r="CN598" s="34"/>
      <c r="CO598" s="34"/>
      <c r="CP598" s="34"/>
      <c r="CQ598" s="34"/>
      <c r="CR598" s="34"/>
      <c r="CS598" s="34"/>
      <c r="CT598" s="34"/>
      <c r="CU598" s="34"/>
      <c r="CV598" s="34"/>
      <c r="CW598" s="34"/>
      <c r="CX598" s="34"/>
      <c r="CY598" s="34"/>
      <c r="CZ598" s="34"/>
    </row>
    <row r="599" spans="1:104">
      <c r="A599" s="34"/>
      <c r="B599" s="34"/>
      <c r="C599" s="34"/>
      <c r="D599" s="34"/>
      <c r="E599" s="34"/>
      <c r="F599" s="34"/>
      <c r="G599" s="34"/>
      <c r="H599" s="34"/>
      <c r="I599" s="34"/>
      <c r="J599" s="34"/>
      <c r="K599" s="34"/>
      <c r="L599" s="34"/>
      <c r="M599" s="34"/>
      <c r="N599" s="34"/>
      <c r="O599" s="34"/>
      <c r="P599" s="34"/>
      <c r="Q599" s="57"/>
      <c r="R599" s="57"/>
      <c r="S599" s="34"/>
      <c r="T599" s="37"/>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A599" s="34"/>
      <c r="BB599" s="34"/>
      <c r="BC599" s="34"/>
      <c r="BD599" s="34"/>
      <c r="BE599" s="34"/>
      <c r="BF599" s="34"/>
      <c r="BR599" s="34"/>
      <c r="BS599" s="34"/>
      <c r="BT599" s="34"/>
      <c r="BU599" s="34"/>
      <c r="BV599" s="34"/>
      <c r="BW599" s="34"/>
      <c r="BX599" s="34"/>
      <c r="BY599" s="34"/>
      <c r="BZ599" s="34"/>
      <c r="CA599" s="34"/>
      <c r="CB599" s="34"/>
      <c r="CC599" s="34"/>
      <c r="CD599" s="34"/>
      <c r="CE599" s="34"/>
      <c r="CF599" s="34"/>
      <c r="CG599" s="34"/>
      <c r="CH599" s="34"/>
      <c r="CI599" s="34"/>
      <c r="CJ599" s="34"/>
      <c r="CK599" s="34"/>
      <c r="CL599" s="34"/>
      <c r="CM599" s="34"/>
      <c r="CN599" s="34"/>
      <c r="CO599" s="34"/>
      <c r="CP599" s="34"/>
      <c r="CQ599" s="34"/>
      <c r="CR599" s="34"/>
      <c r="CS599" s="34"/>
      <c r="CT599" s="34"/>
      <c r="CU599" s="34"/>
      <c r="CV599" s="34"/>
      <c r="CW599" s="34"/>
      <c r="CX599" s="34"/>
      <c r="CY599" s="34"/>
      <c r="CZ599" s="34"/>
    </row>
    <row r="600" spans="1:104">
      <c r="A600" s="34"/>
      <c r="B600" s="34"/>
      <c r="C600" s="34"/>
      <c r="D600" s="34"/>
      <c r="E600" s="34"/>
      <c r="F600" s="34"/>
      <c r="G600" s="34"/>
      <c r="H600" s="34"/>
      <c r="I600" s="34"/>
      <c r="J600" s="34"/>
      <c r="K600" s="34"/>
      <c r="L600" s="34"/>
      <c r="M600" s="34"/>
      <c r="N600" s="34"/>
      <c r="O600" s="34"/>
      <c r="P600" s="34"/>
      <c r="Q600" s="57"/>
      <c r="R600" s="57"/>
      <c r="S600" s="34"/>
      <c r="T600" s="37"/>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c r="AX600" s="34"/>
      <c r="AY600" s="34"/>
      <c r="AZ600" s="34"/>
      <c r="BA600" s="34"/>
      <c r="BB600" s="34"/>
      <c r="BC600" s="34"/>
      <c r="BD600" s="34"/>
      <c r="BE600" s="34"/>
      <c r="BF600" s="34"/>
      <c r="BR600" s="34"/>
      <c r="BS600" s="34"/>
      <c r="BT600" s="34"/>
      <c r="BU600" s="34"/>
      <c r="BV600" s="34"/>
      <c r="BW600" s="34"/>
      <c r="BX600" s="34"/>
      <c r="BY600" s="34"/>
      <c r="BZ600" s="34"/>
      <c r="CA600" s="34"/>
      <c r="CB600" s="34"/>
      <c r="CC600" s="34"/>
      <c r="CD600" s="34"/>
      <c r="CE600" s="34"/>
      <c r="CF600" s="34"/>
      <c r="CG600" s="34"/>
      <c r="CH600" s="34"/>
      <c r="CI600" s="34"/>
      <c r="CJ600" s="34"/>
      <c r="CK600" s="34"/>
      <c r="CL600" s="34"/>
      <c r="CM600" s="34"/>
      <c r="CN600" s="34"/>
      <c r="CO600" s="34"/>
      <c r="CP600" s="34"/>
      <c r="CQ600" s="34"/>
      <c r="CR600" s="34"/>
      <c r="CS600" s="34"/>
      <c r="CT600" s="34"/>
      <c r="CU600" s="34"/>
      <c r="CV600" s="34"/>
      <c r="CW600" s="34"/>
      <c r="CX600" s="34"/>
      <c r="CY600" s="34"/>
      <c r="CZ600" s="34"/>
    </row>
    <row r="601" spans="1:104">
      <c r="A601" s="34"/>
      <c r="B601" s="34"/>
      <c r="C601" s="34"/>
      <c r="D601" s="34"/>
      <c r="E601" s="34"/>
      <c r="F601" s="34"/>
      <c r="G601" s="34"/>
      <c r="H601" s="34"/>
      <c r="I601" s="34"/>
      <c r="J601" s="34"/>
      <c r="K601" s="34"/>
      <c r="L601" s="34"/>
      <c r="M601" s="34"/>
      <c r="N601" s="34"/>
      <c r="O601" s="34"/>
      <c r="P601" s="34"/>
      <c r="Q601" s="57"/>
      <c r="R601" s="57"/>
      <c r="S601" s="34"/>
      <c r="T601" s="37"/>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c r="AX601" s="34"/>
      <c r="AY601" s="34"/>
      <c r="AZ601" s="34"/>
      <c r="BA601" s="34"/>
      <c r="BB601" s="34"/>
      <c r="BC601" s="34"/>
      <c r="BD601" s="34"/>
      <c r="BE601" s="34"/>
      <c r="BF601" s="34"/>
      <c r="BR601" s="34"/>
      <c r="BS601" s="34"/>
      <c r="BT601" s="34"/>
      <c r="BU601" s="34"/>
      <c r="BV601" s="34"/>
      <c r="BW601" s="34"/>
      <c r="BX601" s="34"/>
      <c r="BY601" s="34"/>
      <c r="BZ601" s="34"/>
      <c r="CA601" s="34"/>
      <c r="CB601" s="34"/>
      <c r="CC601" s="34"/>
      <c r="CD601" s="34"/>
      <c r="CE601" s="34"/>
      <c r="CF601" s="34"/>
      <c r="CG601" s="34"/>
      <c r="CH601" s="34"/>
      <c r="CI601" s="34"/>
      <c r="CJ601" s="34"/>
      <c r="CK601" s="34"/>
      <c r="CL601" s="34"/>
      <c r="CM601" s="34"/>
      <c r="CN601" s="34"/>
      <c r="CO601" s="34"/>
      <c r="CP601" s="34"/>
      <c r="CQ601" s="34"/>
      <c r="CR601" s="34"/>
      <c r="CS601" s="34"/>
      <c r="CT601" s="34"/>
      <c r="CU601" s="34"/>
      <c r="CV601" s="34"/>
      <c r="CW601" s="34"/>
      <c r="CX601" s="34"/>
      <c r="CY601" s="34"/>
      <c r="CZ601" s="34"/>
    </row>
    <row r="602" spans="1:104">
      <c r="A602" s="34"/>
      <c r="B602" s="34"/>
      <c r="C602" s="34"/>
      <c r="D602" s="34"/>
      <c r="E602" s="34"/>
      <c r="F602" s="34"/>
      <c r="G602" s="34"/>
      <c r="H602" s="34"/>
      <c r="I602" s="34"/>
      <c r="J602" s="34"/>
      <c r="K602" s="34"/>
      <c r="L602" s="34"/>
      <c r="M602" s="34"/>
      <c r="N602" s="34"/>
      <c r="O602" s="34"/>
      <c r="P602" s="34"/>
      <c r="Q602" s="57"/>
      <c r="R602" s="57"/>
      <c r="S602" s="34"/>
      <c r="T602" s="37"/>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c r="AX602" s="34"/>
      <c r="AY602" s="34"/>
      <c r="AZ602" s="34"/>
      <c r="BA602" s="34"/>
      <c r="BB602" s="34"/>
      <c r="BC602" s="34"/>
      <c r="BD602" s="34"/>
      <c r="BE602" s="34"/>
      <c r="BF602" s="34"/>
      <c r="BR602" s="34"/>
      <c r="BS602" s="34"/>
      <c r="BT602" s="34"/>
      <c r="BU602" s="34"/>
      <c r="BV602" s="34"/>
      <c r="BW602" s="34"/>
      <c r="BX602" s="34"/>
      <c r="BY602" s="34"/>
      <c r="BZ602" s="34"/>
      <c r="CA602" s="34"/>
      <c r="CB602" s="34"/>
      <c r="CC602" s="34"/>
      <c r="CD602" s="34"/>
      <c r="CE602" s="34"/>
      <c r="CF602" s="34"/>
      <c r="CG602" s="34"/>
      <c r="CH602" s="34"/>
      <c r="CI602" s="34"/>
      <c r="CJ602" s="34"/>
      <c r="CK602" s="34"/>
      <c r="CL602" s="34"/>
      <c r="CM602" s="34"/>
      <c r="CN602" s="34"/>
      <c r="CO602" s="34"/>
      <c r="CP602" s="34"/>
      <c r="CQ602" s="34"/>
      <c r="CR602" s="34"/>
      <c r="CS602" s="34"/>
      <c r="CT602" s="34"/>
      <c r="CU602" s="34"/>
      <c r="CV602" s="34"/>
      <c r="CW602" s="34"/>
      <c r="CX602" s="34"/>
      <c r="CY602" s="34"/>
      <c r="CZ602" s="34"/>
    </row>
    <row r="603" spans="1:104">
      <c r="A603" s="34"/>
      <c r="B603" s="34"/>
      <c r="C603" s="34"/>
      <c r="D603" s="34"/>
      <c r="E603" s="34"/>
      <c r="F603" s="34"/>
      <c r="G603" s="34"/>
      <c r="H603" s="34"/>
      <c r="I603" s="34"/>
      <c r="J603" s="34"/>
      <c r="K603" s="34"/>
      <c r="L603" s="34"/>
      <c r="M603" s="34"/>
      <c r="N603" s="34"/>
      <c r="O603" s="34"/>
      <c r="P603" s="34"/>
      <c r="Q603" s="57"/>
      <c r="R603" s="57"/>
      <c r="S603" s="34"/>
      <c r="T603" s="37"/>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4"/>
      <c r="AZ603" s="34"/>
      <c r="BA603" s="34"/>
      <c r="BB603" s="34"/>
      <c r="BC603" s="34"/>
      <c r="BD603" s="34"/>
      <c r="BE603" s="34"/>
      <c r="BF603" s="34"/>
      <c r="BR603" s="34"/>
      <c r="BS603" s="34"/>
      <c r="BT603" s="34"/>
      <c r="BU603" s="34"/>
      <c r="BV603" s="34"/>
      <c r="BW603" s="34"/>
      <c r="BX603" s="34"/>
      <c r="BY603" s="34"/>
      <c r="BZ603" s="34"/>
      <c r="CA603" s="34"/>
      <c r="CB603" s="34"/>
      <c r="CC603" s="34"/>
      <c r="CD603" s="34"/>
      <c r="CE603" s="34"/>
      <c r="CF603" s="34"/>
      <c r="CG603" s="34"/>
      <c r="CH603" s="34"/>
      <c r="CI603" s="34"/>
      <c r="CJ603" s="34"/>
      <c r="CK603" s="34"/>
      <c r="CL603" s="34"/>
      <c r="CM603" s="34"/>
      <c r="CN603" s="34"/>
      <c r="CO603" s="34"/>
      <c r="CP603" s="34"/>
      <c r="CQ603" s="34"/>
      <c r="CR603" s="34"/>
      <c r="CS603" s="34"/>
      <c r="CT603" s="34"/>
      <c r="CU603" s="34"/>
      <c r="CV603" s="34"/>
      <c r="CW603" s="34"/>
      <c r="CX603" s="34"/>
      <c r="CY603" s="34"/>
      <c r="CZ603" s="34"/>
    </row>
  </sheetData>
  <sheetProtection algorithmName="SHA-512" hashValue="gFgJnYGXCCxaxcbt4uWTlQ3OZV2l35Q3ftJ9aDQQr6FmDaBw1AhnvdKDPK7Ow+1WTc2Aqt0iM8H236hVFbgFqg==" saltValue="nzRtF+LOArOfmYR10LMBYA==" spinCount="100000" sheet="1" objects="1" scenarios="1" selectLockedCells="1"/>
  <protectedRanges>
    <protectedRange sqref="O6:S11 Q15:Q16 Q20 S16:S17" name="Bereik1"/>
    <protectedRange sqref="O12:S14" name="Bereik1_1"/>
  </protectedRanges>
  <mergeCells count="9">
    <mergeCell ref="V56:W57"/>
    <mergeCell ref="D2:X2"/>
    <mergeCell ref="O11:S11"/>
    <mergeCell ref="O12:S14"/>
    <mergeCell ref="O6:S6"/>
    <mergeCell ref="O7:S7"/>
    <mergeCell ref="O8:S8"/>
    <mergeCell ref="O9:S9"/>
    <mergeCell ref="O10:S10"/>
  </mergeCells>
  <conditionalFormatting sqref="P15">
    <cfRule type="cellIs" dxfId="0" priority="1" stopIfTrue="1" operator="equal">
      <formula>"vul startdatum in !!"</formula>
    </cfRule>
  </conditionalFormatting>
  <hyperlinks>
    <hyperlink ref="R62" r:id="rId1" xr:uid="{00000000-0004-0000-0100-000000000000}"/>
    <hyperlink ref="D13" r:id="rId2" xr:uid="{DF1B1F4C-C280-4A29-BDF8-193DBF1FD74C}"/>
  </hyperlinks>
  <pageMargins left="0.11811023622047244" right="0.11811023622047244" top="0.15748031496062992" bottom="0.15748031496062992" header="0.31496062992125984" footer="0.31496062992125984"/>
  <pageSetup paperSize="9" orientation="landscape" horizontalDpi="4294967294"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17840-B9F5-4D1A-9B4F-597B6E9D5763}">
  <dimension ref="A1:K603"/>
  <sheetViews>
    <sheetView zoomScaleNormal="100" workbookViewId="0">
      <selection activeCell="K58" sqref="K58"/>
    </sheetView>
  </sheetViews>
  <sheetFormatPr defaultRowHeight="12.75"/>
  <cols>
    <col min="1" max="1" width="8.28515625" customWidth="1"/>
    <col min="2" max="2" width="10.7109375" bestFit="1" customWidth="1"/>
    <col min="3" max="3" width="12.28515625" customWidth="1"/>
    <col min="4" max="4" width="9.28515625" customWidth="1"/>
    <col min="5" max="5" width="9.5703125" bestFit="1" customWidth="1"/>
    <col min="6" max="6" width="11.42578125" customWidth="1"/>
    <col min="7" max="7" width="8.140625" customWidth="1"/>
    <col min="8" max="8" width="4.7109375" customWidth="1"/>
    <col min="9" max="9" width="11" style="20" bestFit="1" customWidth="1"/>
    <col min="10" max="10" width="9.42578125" customWidth="1"/>
  </cols>
  <sheetData>
    <row r="1" spans="1:11">
      <c r="A1" s="34"/>
      <c r="B1" s="34"/>
      <c r="C1" s="34"/>
      <c r="D1" s="34"/>
      <c r="E1" s="34"/>
      <c r="F1" s="34"/>
      <c r="G1" s="34"/>
      <c r="H1" s="34"/>
      <c r="I1" s="46"/>
      <c r="J1" s="34"/>
      <c r="K1" s="34"/>
    </row>
    <row r="2" spans="1:11">
      <c r="A2" s="34"/>
      <c r="B2" s="34"/>
      <c r="C2" s="34"/>
      <c r="D2" s="34"/>
      <c r="E2" s="34"/>
      <c r="F2" s="34"/>
      <c r="G2" s="34"/>
      <c r="H2" s="34"/>
      <c r="I2" s="46"/>
      <c r="J2" s="34"/>
      <c r="K2" s="34"/>
    </row>
    <row r="3" spans="1:11">
      <c r="A3" s="34"/>
      <c r="B3" s="34"/>
      <c r="C3" s="34"/>
      <c r="D3" s="34"/>
      <c r="E3" s="34"/>
      <c r="F3" s="34"/>
      <c r="G3" s="34"/>
      <c r="H3" s="34"/>
      <c r="I3" s="46"/>
      <c r="J3" s="34"/>
      <c r="K3" s="34"/>
    </row>
    <row r="4" spans="1:11">
      <c r="A4" s="34"/>
      <c r="B4" s="34"/>
      <c r="C4" s="34"/>
      <c r="D4" s="34"/>
      <c r="E4" s="34"/>
      <c r="F4" s="34"/>
      <c r="G4" s="34"/>
      <c r="H4" s="34"/>
      <c r="I4" s="46"/>
      <c r="J4" s="34"/>
      <c r="K4" s="34"/>
    </row>
    <row r="5" spans="1:11">
      <c r="A5" s="34"/>
      <c r="B5" s="34"/>
      <c r="C5" s="34"/>
      <c r="D5" s="34"/>
      <c r="E5" s="34"/>
      <c r="F5" s="34"/>
      <c r="G5" s="34"/>
      <c r="H5" s="34"/>
      <c r="I5" s="46"/>
      <c r="J5" s="34"/>
      <c r="K5" s="34"/>
    </row>
    <row r="6" spans="1:11">
      <c r="A6" s="34"/>
      <c r="B6" s="34"/>
      <c r="C6" s="34"/>
      <c r="D6" s="34"/>
      <c r="E6" s="34"/>
      <c r="F6" s="34"/>
      <c r="G6" s="34"/>
      <c r="H6" s="34"/>
      <c r="I6" s="46"/>
      <c r="J6" s="34"/>
      <c r="K6" s="34"/>
    </row>
    <row r="7" spans="1:11">
      <c r="A7" s="34"/>
      <c r="B7" s="34"/>
      <c r="C7" s="34"/>
      <c r="D7" s="34"/>
      <c r="E7" s="34"/>
      <c r="F7" s="34"/>
      <c r="G7" s="34"/>
      <c r="H7" s="34"/>
      <c r="I7" s="46"/>
      <c r="J7" s="34"/>
      <c r="K7" s="34"/>
    </row>
    <row r="8" spans="1:11">
      <c r="A8" s="34"/>
      <c r="B8" s="34"/>
      <c r="C8" s="34"/>
      <c r="D8" s="34"/>
      <c r="E8" s="34"/>
      <c r="F8" s="34"/>
      <c r="G8" s="34"/>
      <c r="H8" s="34"/>
      <c r="I8" s="46"/>
      <c r="J8" s="34"/>
      <c r="K8" s="34"/>
    </row>
    <row r="9" spans="1:11">
      <c r="A9" s="34"/>
      <c r="B9" s="34"/>
      <c r="C9" s="34"/>
      <c r="D9" s="34"/>
      <c r="E9" s="34"/>
      <c r="F9" s="34"/>
      <c r="G9" s="34"/>
      <c r="H9" s="34"/>
      <c r="I9" s="46"/>
      <c r="J9" s="34"/>
      <c r="K9" s="34"/>
    </row>
    <row r="10" spans="1:11">
      <c r="A10" s="34"/>
      <c r="B10" s="34"/>
      <c r="C10" s="34"/>
      <c r="D10" s="34"/>
      <c r="E10" s="34"/>
      <c r="F10" s="34"/>
      <c r="G10" s="34"/>
      <c r="H10" s="34"/>
      <c r="I10" s="46"/>
      <c r="J10" s="34"/>
      <c r="K10" s="34"/>
    </row>
    <row r="11" spans="1:11">
      <c r="A11" s="34"/>
      <c r="B11" s="34"/>
      <c r="C11" s="34"/>
      <c r="D11" s="34"/>
      <c r="E11" s="34"/>
      <c r="F11" s="47"/>
      <c r="G11" s="47"/>
      <c r="H11" s="47"/>
      <c r="I11" s="48"/>
      <c r="J11" s="47"/>
      <c r="K11" s="34"/>
    </row>
    <row r="12" spans="1:11">
      <c r="A12" s="34"/>
      <c r="B12" s="49" t="s">
        <v>16</v>
      </c>
      <c r="C12" s="50">
        <f ca="1">TODAY()</f>
        <v>44324</v>
      </c>
      <c r="D12" s="34"/>
      <c r="E12" s="34"/>
      <c r="F12" s="47"/>
      <c r="G12" s="46" t="str">
        <f>'1 dag'!O6</f>
        <v>selecteer een wit vlak door deze aan te klikken</v>
      </c>
      <c r="H12" s="34"/>
      <c r="I12" s="48"/>
      <c r="J12" s="47"/>
      <c r="K12" s="34"/>
    </row>
    <row r="13" spans="1:11" ht="15">
      <c r="A13" s="34"/>
      <c r="B13" s="49" t="s">
        <v>17</v>
      </c>
      <c r="C13" s="51">
        <f>Eng!$B$11</f>
        <v>0</v>
      </c>
      <c r="D13" s="21" t="s">
        <v>87</v>
      </c>
      <c r="E13" s="34"/>
      <c r="F13" s="52"/>
      <c r="G13" s="46" t="str">
        <f>'1 dag'!O7</f>
        <v>begin met typen en vul de gevraagde gegevens svp in.</v>
      </c>
      <c r="H13" s="47"/>
      <c r="I13" s="48"/>
      <c r="J13" s="47"/>
      <c r="K13" s="34"/>
    </row>
    <row r="14" spans="1:11">
      <c r="A14" s="34"/>
      <c r="B14" s="34"/>
      <c r="C14" s="34"/>
      <c r="D14" s="34"/>
      <c r="E14" s="34"/>
      <c r="F14" s="47"/>
      <c r="G14" s="46">
        <f>'1 dag'!O8</f>
        <v>0</v>
      </c>
      <c r="H14" s="47">
        <f>'1 dag'!O9</f>
        <v>0</v>
      </c>
      <c r="I14" s="48"/>
      <c r="J14" s="47"/>
      <c r="K14" s="34"/>
    </row>
    <row r="15" spans="1:11">
      <c r="A15" s="34"/>
      <c r="B15" s="34"/>
      <c r="C15" s="34"/>
      <c r="D15" s="34"/>
      <c r="E15" s="34"/>
      <c r="F15" s="47"/>
      <c r="G15" s="34"/>
      <c r="H15" s="34"/>
      <c r="I15" s="48"/>
      <c r="J15" s="47"/>
      <c r="K15" s="34"/>
    </row>
    <row r="16" spans="1:11">
      <c r="A16" s="34"/>
      <c r="B16" s="34"/>
      <c r="C16" s="34"/>
      <c r="D16" s="34"/>
      <c r="E16" s="34"/>
      <c r="F16" s="47"/>
      <c r="G16" s="47"/>
      <c r="H16" s="47"/>
      <c r="I16" s="48"/>
      <c r="J16" s="47"/>
      <c r="K16" s="34"/>
    </row>
    <row r="17" spans="1:11">
      <c r="A17" s="34"/>
      <c r="B17" s="34"/>
      <c r="C17" s="34"/>
      <c r="D17" s="34"/>
      <c r="E17" s="34"/>
      <c r="F17" s="34"/>
      <c r="G17" s="34"/>
      <c r="H17" s="34"/>
      <c r="I17" s="46"/>
      <c r="J17" s="34"/>
      <c r="K17" s="34"/>
    </row>
    <row r="18" spans="1:11">
      <c r="A18" s="34"/>
      <c r="B18" s="34"/>
      <c r="C18" s="34"/>
      <c r="D18" s="34"/>
      <c r="E18" s="34"/>
      <c r="F18" s="34"/>
      <c r="G18" s="34"/>
      <c r="H18" s="34"/>
      <c r="I18" s="46"/>
      <c r="J18" s="34"/>
      <c r="K18" s="34"/>
    </row>
    <row r="19" spans="1:11">
      <c r="A19" s="34"/>
      <c r="B19" s="34"/>
      <c r="C19" s="34"/>
      <c r="D19" s="34"/>
      <c r="E19" s="34"/>
      <c r="F19" s="34"/>
      <c r="G19" s="34"/>
      <c r="H19" s="34"/>
      <c r="I19" s="46"/>
      <c r="J19" s="34"/>
      <c r="K19" s="34"/>
    </row>
    <row r="20" spans="1:11" ht="15">
      <c r="A20" s="34"/>
      <c r="B20" s="53" t="s">
        <v>79</v>
      </c>
      <c r="C20" s="54"/>
      <c r="D20" s="55"/>
      <c r="E20" s="55"/>
      <c r="F20" s="55"/>
      <c r="G20" s="34"/>
      <c r="H20" s="34"/>
      <c r="I20" s="46"/>
      <c r="J20" s="34"/>
      <c r="K20" s="34"/>
    </row>
    <row r="21" spans="1:11" ht="15">
      <c r="A21" s="34"/>
      <c r="B21" s="112" t="s">
        <v>77</v>
      </c>
      <c r="C21" s="140">
        <f>'1 dag'!S16</f>
        <v>0</v>
      </c>
      <c r="D21" s="59" t="s">
        <v>109</v>
      </c>
      <c r="E21" s="58"/>
      <c r="F21" s="141"/>
      <c r="G21" s="64"/>
      <c r="H21" s="34"/>
      <c r="I21" s="61"/>
      <c r="J21" s="34"/>
      <c r="K21" s="34"/>
    </row>
    <row r="22" spans="1:11" ht="14.25">
      <c r="A22" s="34"/>
      <c r="B22" s="62" t="s">
        <v>78</v>
      </c>
      <c r="C22" s="34"/>
      <c r="D22" s="63"/>
      <c r="E22" s="64"/>
      <c r="F22" s="64"/>
      <c r="G22" s="34"/>
      <c r="H22" s="43"/>
      <c r="I22" s="34"/>
      <c r="J22" s="34"/>
      <c r="K22" s="34"/>
    </row>
    <row r="23" spans="1:11" ht="15">
      <c r="A23" s="34"/>
      <c r="B23" s="56"/>
      <c r="C23" s="34"/>
      <c r="D23" s="65"/>
      <c r="E23" s="66"/>
      <c r="F23" s="34"/>
      <c r="G23" s="34"/>
      <c r="H23" s="43"/>
      <c r="I23" s="34"/>
      <c r="J23" s="34"/>
      <c r="K23" s="34"/>
    </row>
    <row r="24" spans="1:11">
      <c r="A24" s="37"/>
      <c r="B24" s="175" t="s">
        <v>84</v>
      </c>
      <c r="C24" s="176"/>
      <c r="D24" s="175" t="s">
        <v>85</v>
      </c>
      <c r="E24" s="177"/>
      <c r="F24" s="178" t="s">
        <v>86</v>
      </c>
      <c r="G24" s="179" t="s">
        <v>20</v>
      </c>
      <c r="H24" s="180"/>
      <c r="I24" s="178" t="s">
        <v>110</v>
      </c>
      <c r="J24" s="178" t="s">
        <v>19</v>
      </c>
      <c r="K24" s="34"/>
    </row>
    <row r="25" spans="1:11" ht="15">
      <c r="A25" s="54"/>
      <c r="B25" s="67" t="s">
        <v>80</v>
      </c>
      <c r="C25" s="34"/>
      <c r="D25" s="146">
        <f>'1 dag'!S27</f>
        <v>0</v>
      </c>
      <c r="E25" s="55"/>
      <c r="F25" s="147" t="str">
        <f>'1 dag'!U27</f>
        <v/>
      </c>
      <c r="G25" s="70" t="str">
        <f>IF(D25&gt;0,Eng!$A$1,"-")</f>
        <v>-</v>
      </c>
      <c r="H25" s="148" t="s">
        <v>20</v>
      </c>
      <c r="I25" s="182" t="str">
        <f>IF(G25=Eng!$A$1,F25/(100+Eng!$A$1)*100,"-")</f>
        <v>-</v>
      </c>
      <c r="J25" s="182" t="str">
        <f t="shared" ref="J25:J31" si="0">IF(D25&gt;0,F25-I25,"-")</f>
        <v>-</v>
      </c>
      <c r="K25" s="34"/>
    </row>
    <row r="26" spans="1:11" ht="15">
      <c r="A26" s="54"/>
      <c r="B26" s="62" t="s">
        <v>81</v>
      </c>
      <c r="C26" s="34"/>
      <c r="D26" s="146">
        <f>'1 dag'!S35</f>
        <v>0</v>
      </c>
      <c r="E26" s="60"/>
      <c r="F26" s="147" t="str">
        <f>'1 dag'!U35</f>
        <v/>
      </c>
      <c r="G26" s="70" t="str">
        <f>IF(D26&gt;0,Eng!$A$1,"-")</f>
        <v>-</v>
      </c>
      <c r="H26" s="148" t="s">
        <v>20</v>
      </c>
      <c r="I26" s="182" t="str">
        <f>IF(G26=Eng!$A$1,F26/(100+Eng!$A$1)*100,"-")</f>
        <v>-</v>
      </c>
      <c r="J26" s="182" t="str">
        <f t="shared" si="0"/>
        <v>-</v>
      </c>
      <c r="K26" s="34"/>
    </row>
    <row r="27" spans="1:11" ht="15">
      <c r="A27" s="34"/>
      <c r="B27" s="62" t="s">
        <v>82</v>
      </c>
      <c r="C27" s="34"/>
      <c r="D27" s="146">
        <f>'1 dag'!S43</f>
        <v>0</v>
      </c>
      <c r="E27" s="60"/>
      <c r="F27" s="147" t="str">
        <f>'1 dag'!U43</f>
        <v/>
      </c>
      <c r="G27" s="70" t="str">
        <f>IF(D27&gt;0,Eng!$A$1,"-")</f>
        <v>-</v>
      </c>
      <c r="H27" s="148" t="s">
        <v>20</v>
      </c>
      <c r="I27" s="182" t="str">
        <f>IF(G27=Eng!$A$1,F27/(100+Eng!$A$1)*100,"-")</f>
        <v>-</v>
      </c>
      <c r="J27" s="182" t="str">
        <f t="shared" si="0"/>
        <v>-</v>
      </c>
      <c r="K27" s="34"/>
    </row>
    <row r="28" spans="1:11" ht="15">
      <c r="A28" s="34"/>
      <c r="B28" s="62" t="s">
        <v>100</v>
      </c>
      <c r="C28" s="34"/>
      <c r="D28" s="146">
        <f>'1 dag'!S53</f>
        <v>0</v>
      </c>
      <c r="E28" s="34"/>
      <c r="F28" s="147" t="str">
        <f>'1 dag'!U53</f>
        <v/>
      </c>
      <c r="G28" s="70" t="str">
        <f>IF(D28&gt;0,Eng!$A$1,"-")</f>
        <v>-</v>
      </c>
      <c r="H28" s="148" t="s">
        <v>20</v>
      </c>
      <c r="I28" s="182" t="str">
        <f>IF(G28=Eng!$A$1,F28/(100+Eng!$A$1)*100,"-")</f>
        <v>-</v>
      </c>
      <c r="J28" s="182" t="str">
        <f t="shared" si="0"/>
        <v>-</v>
      </c>
      <c r="K28" s="34"/>
    </row>
    <row r="29" spans="1:11" ht="15">
      <c r="A29" s="34"/>
      <c r="B29" s="62" t="s">
        <v>83</v>
      </c>
      <c r="C29" s="34"/>
      <c r="D29" s="146">
        <f>'1 dag'!I53</f>
        <v>0</v>
      </c>
      <c r="E29" s="60"/>
      <c r="F29" s="147" t="str">
        <f>'1 dag'!I55</f>
        <v/>
      </c>
      <c r="G29" s="70" t="str">
        <f>IF(D29&gt;0,Eng!$A$1,"-")</f>
        <v>-</v>
      </c>
      <c r="H29" s="148" t="s">
        <v>20</v>
      </c>
      <c r="I29" s="182" t="str">
        <f>IF(G29=Eng!$A$1,F29/(100+Eng!$A$1)*100,"-")</f>
        <v>-</v>
      </c>
      <c r="J29" s="182" t="str">
        <f t="shared" si="0"/>
        <v>-</v>
      </c>
      <c r="K29" s="34"/>
    </row>
    <row r="30" spans="1:11" ht="15">
      <c r="A30" s="34"/>
      <c r="B30" s="62" t="s">
        <v>65</v>
      </c>
      <c r="C30" s="34"/>
      <c r="D30" s="146">
        <f>'1 dag'!E53</f>
        <v>0</v>
      </c>
      <c r="E30" s="60"/>
      <c r="F30" s="147" t="str">
        <f>'1 dag'!E55</f>
        <v/>
      </c>
      <c r="G30" s="70" t="str">
        <f>IF(D30&gt;0,Eng!$A$1,"-")</f>
        <v>-</v>
      </c>
      <c r="H30" s="148" t="s">
        <v>20</v>
      </c>
      <c r="I30" s="182" t="str">
        <f>IF(G30=Eng!$A$1,F30/(100+Eng!$A$1)*100,"-")</f>
        <v>-</v>
      </c>
      <c r="J30" s="182" t="str">
        <f t="shared" si="0"/>
        <v>-</v>
      </c>
      <c r="K30" s="34"/>
    </row>
    <row r="31" spans="1:11" ht="15">
      <c r="A31" s="34"/>
      <c r="B31" s="62" t="s">
        <v>12</v>
      </c>
      <c r="C31" s="34"/>
      <c r="D31" s="174">
        <f>IF('1 dag'!$E$28&gt;0,1,0)</f>
        <v>0</v>
      </c>
      <c r="E31" s="60"/>
      <c r="F31" s="237" t="str">
        <f>'1 dag'!E30</f>
        <v/>
      </c>
      <c r="G31" s="238" t="str">
        <f>IF(D31&gt;0,Eng!$A$1,"-")</f>
        <v>-</v>
      </c>
      <c r="H31" s="239" t="s">
        <v>20</v>
      </c>
      <c r="I31" s="240" t="str">
        <f>IF(G31=Eng!$A$1,F31/(100+Eng!$A$1)*100,"-")</f>
        <v>-</v>
      </c>
      <c r="J31" s="240" t="str">
        <f t="shared" si="0"/>
        <v>-</v>
      </c>
      <c r="K31" s="34"/>
    </row>
    <row r="32" spans="1:11">
      <c r="A32" s="34"/>
      <c r="K32" s="34"/>
    </row>
    <row r="33" spans="1:11" ht="15">
      <c r="A33" s="34"/>
      <c r="B33" s="62" t="s">
        <v>154</v>
      </c>
      <c r="D33" s="174">
        <f>IF('1 dag'!$E$28&gt;0,1,0)</f>
        <v>0</v>
      </c>
      <c r="F33" s="173">
        <f>Eng!$C$1</f>
        <v>75</v>
      </c>
      <c r="G33" s="220"/>
      <c r="H33" s="220"/>
      <c r="I33" s="241"/>
      <c r="J33" s="220"/>
      <c r="K33" s="34"/>
    </row>
    <row r="34" spans="1:11" ht="15">
      <c r="A34" s="34"/>
      <c r="B34" s="62"/>
      <c r="C34" s="34"/>
      <c r="D34" s="68"/>
      <c r="E34" s="60"/>
      <c r="F34" s="34"/>
      <c r="G34" s="110"/>
      <c r="H34" s="110"/>
      <c r="I34" s="110"/>
      <c r="J34" s="183"/>
      <c r="K34" s="34"/>
    </row>
    <row r="35" spans="1:11" ht="15">
      <c r="A35" s="34"/>
      <c r="B35" s="62"/>
      <c r="C35" s="34"/>
      <c r="D35" s="68"/>
      <c r="E35" s="59"/>
      <c r="F35" s="147">
        <f>SUM(F25:F33)</f>
        <v>75</v>
      </c>
      <c r="G35" s="157"/>
      <c r="H35" s="184"/>
      <c r="I35" s="182">
        <f>SUM(I25:I31)</f>
        <v>0</v>
      </c>
      <c r="J35" s="182">
        <f>SUM(J25:J31)</f>
        <v>0</v>
      </c>
      <c r="K35" s="34"/>
    </row>
    <row r="36" spans="1:11" ht="15">
      <c r="A36" s="34"/>
      <c r="B36" s="62"/>
      <c r="C36" s="34"/>
      <c r="D36" s="60"/>
      <c r="E36" s="60"/>
      <c r="F36" s="73"/>
      <c r="G36" s="60"/>
      <c r="H36" s="74"/>
      <c r="I36" s="75"/>
      <c r="J36" s="60"/>
      <c r="K36" s="34"/>
    </row>
    <row r="37" spans="1:11">
      <c r="A37" s="34"/>
      <c r="B37" s="72"/>
      <c r="C37" s="34"/>
      <c r="D37" s="60"/>
      <c r="E37" s="60"/>
      <c r="F37" s="34"/>
      <c r="G37" s="34"/>
      <c r="H37" s="34"/>
      <c r="I37" s="46"/>
      <c r="J37" s="34"/>
      <c r="K37" s="34"/>
    </row>
    <row r="38" spans="1:11" ht="15">
      <c r="A38" s="34"/>
      <c r="B38" s="72"/>
      <c r="C38" s="34"/>
      <c r="D38" s="55"/>
      <c r="E38" s="55"/>
      <c r="F38" s="73"/>
      <c r="G38" s="76"/>
      <c r="H38" s="77"/>
      <c r="I38" s="75"/>
      <c r="J38" s="34"/>
      <c r="K38" s="34"/>
    </row>
    <row r="39" spans="1:11">
      <c r="A39" s="34"/>
      <c r="B39" s="34"/>
      <c r="C39" s="34"/>
      <c r="D39" s="34"/>
      <c r="E39" s="34"/>
      <c r="F39" s="34"/>
      <c r="G39" s="34"/>
      <c r="H39" s="34"/>
      <c r="I39" s="46"/>
      <c r="J39" s="34"/>
      <c r="K39" s="34"/>
    </row>
    <row r="40" spans="1:11" ht="15">
      <c r="A40" s="34"/>
      <c r="B40" s="34"/>
      <c r="C40" s="34"/>
      <c r="D40" s="34"/>
      <c r="E40" s="34"/>
      <c r="F40" s="34"/>
      <c r="G40" s="34"/>
      <c r="H40" s="46"/>
      <c r="I40" s="78"/>
      <c r="J40" s="34"/>
      <c r="K40" s="34"/>
    </row>
    <row r="41" spans="1:11" ht="15">
      <c r="A41" s="34"/>
      <c r="B41" s="62"/>
      <c r="C41" s="34"/>
      <c r="D41" s="79"/>
      <c r="E41" s="55"/>
      <c r="F41" s="69"/>
      <c r="G41" s="71"/>
      <c r="H41" s="80"/>
      <c r="I41" s="81"/>
      <c r="J41" s="34"/>
      <c r="K41" s="34"/>
    </row>
    <row r="42" spans="1:11" ht="15">
      <c r="A42" s="34"/>
      <c r="B42" s="62"/>
      <c r="C42" s="34"/>
      <c r="D42" s="55"/>
      <c r="E42" s="55"/>
      <c r="F42" s="69"/>
      <c r="G42" s="59"/>
      <c r="H42" s="80"/>
      <c r="I42" s="82"/>
      <c r="J42" s="34"/>
      <c r="K42" s="34"/>
    </row>
    <row r="43" spans="1:11" ht="15">
      <c r="A43" s="34"/>
      <c r="B43" s="83"/>
      <c r="C43" s="54"/>
      <c r="D43" s="55"/>
      <c r="E43" s="55"/>
      <c r="F43" s="84"/>
      <c r="G43" s="85"/>
      <c r="H43" s="80"/>
      <c r="I43" s="82"/>
      <c r="J43" s="34"/>
      <c r="K43" s="34"/>
    </row>
    <row r="44" spans="1:11" ht="16.5">
      <c r="A44" s="34"/>
      <c r="B44" s="62"/>
      <c r="C44" s="54"/>
      <c r="D44" s="86"/>
      <c r="E44" s="87"/>
      <c r="F44" s="84"/>
      <c r="G44" s="85"/>
      <c r="H44" s="88"/>
      <c r="I44" s="82"/>
      <c r="J44" s="34"/>
      <c r="K44" s="34"/>
    </row>
    <row r="45" spans="1:11" ht="15">
      <c r="A45" s="34"/>
      <c r="B45" s="89"/>
      <c r="C45" s="34"/>
      <c r="D45" s="34"/>
      <c r="E45" s="34"/>
      <c r="F45" s="34"/>
      <c r="G45" s="55"/>
      <c r="H45" s="90"/>
      <c r="I45" s="56"/>
      <c r="J45" s="34"/>
      <c r="K45" s="34"/>
    </row>
    <row r="46" spans="1:11" ht="15">
      <c r="A46" s="34"/>
      <c r="B46" s="83"/>
      <c r="C46" s="54"/>
      <c r="D46" s="55"/>
      <c r="E46" s="55"/>
      <c r="F46" s="73"/>
      <c r="G46" s="34"/>
      <c r="H46" s="91"/>
      <c r="I46" s="75"/>
      <c r="J46" s="34"/>
      <c r="K46" s="34"/>
    </row>
    <row r="47" spans="1:11">
      <c r="A47" s="34"/>
      <c r="B47" s="45"/>
      <c r="C47" s="45"/>
      <c r="D47" s="45"/>
      <c r="E47" s="45"/>
      <c r="F47" s="45"/>
      <c r="G47" s="45"/>
      <c r="H47" s="80"/>
      <c r="I47" s="82"/>
      <c r="J47" s="45"/>
      <c r="K47" s="34"/>
    </row>
    <row r="48" spans="1:11" ht="13.5">
      <c r="A48" s="34"/>
      <c r="B48" s="92"/>
      <c r="C48" s="45"/>
      <c r="D48" s="45"/>
      <c r="E48" s="45"/>
      <c r="F48" s="45"/>
      <c r="G48" s="45"/>
      <c r="H48" s="80"/>
      <c r="I48" s="82"/>
      <c r="J48" s="45"/>
      <c r="K48" s="34"/>
    </row>
    <row r="49" spans="1:11" ht="13.5">
      <c r="A49" s="34"/>
      <c r="B49" s="92"/>
      <c r="C49" s="45"/>
      <c r="D49" s="45"/>
      <c r="E49" s="45"/>
      <c r="F49" s="45"/>
      <c r="G49" s="45"/>
      <c r="H49" s="80"/>
      <c r="I49" s="82"/>
      <c r="J49" s="45"/>
      <c r="K49" s="34"/>
    </row>
    <row r="50" spans="1:11">
      <c r="A50" s="34"/>
      <c r="B50" s="34"/>
      <c r="C50" s="34"/>
      <c r="D50" s="34"/>
      <c r="E50" s="34"/>
      <c r="F50" s="34"/>
      <c r="G50" s="34"/>
      <c r="H50" s="34"/>
      <c r="I50" s="46"/>
      <c r="J50" s="34"/>
      <c r="K50" s="34"/>
    </row>
    <row r="51" spans="1:11">
      <c r="A51" s="34"/>
      <c r="B51" s="34"/>
      <c r="C51" s="34"/>
      <c r="D51" s="34"/>
      <c r="E51" s="34"/>
      <c r="F51" s="34"/>
      <c r="G51" s="34"/>
      <c r="H51" s="34"/>
      <c r="I51" s="46"/>
      <c r="J51" s="34"/>
      <c r="K51" s="34"/>
    </row>
    <row r="52" spans="1:11" ht="13.5">
      <c r="A52" s="34"/>
      <c r="B52" s="92"/>
      <c r="C52" s="45"/>
      <c r="D52" s="45"/>
      <c r="E52" s="45"/>
      <c r="F52" s="45"/>
      <c r="G52" s="45"/>
      <c r="H52" s="80"/>
      <c r="I52" s="82"/>
      <c r="J52" s="45"/>
      <c r="K52" s="34"/>
    </row>
    <row r="53" spans="1:11" ht="13.5">
      <c r="A53" s="34"/>
      <c r="B53" s="92"/>
      <c r="C53" s="45"/>
      <c r="D53" s="45"/>
      <c r="E53" s="45"/>
      <c r="F53" s="45"/>
      <c r="G53" s="45"/>
      <c r="H53" s="80"/>
      <c r="I53" s="82"/>
      <c r="J53" s="45"/>
      <c r="K53" s="34"/>
    </row>
    <row r="54" spans="1:11" ht="13.5">
      <c r="A54" s="34"/>
      <c r="B54" s="92"/>
      <c r="C54" s="45"/>
      <c r="D54" s="45"/>
      <c r="E54" s="45"/>
      <c r="F54" s="45"/>
      <c r="G54" s="45"/>
      <c r="H54" s="80"/>
      <c r="I54" s="45"/>
      <c r="J54" s="45"/>
      <c r="K54" s="34"/>
    </row>
    <row r="55" spans="1:11">
      <c r="A55" s="34"/>
      <c r="J55" s="45"/>
      <c r="K55" s="34"/>
    </row>
    <row r="56" spans="1:11">
      <c r="A56" s="34"/>
      <c r="J56" s="45"/>
      <c r="K56" s="34"/>
    </row>
    <row r="57" spans="1:11" ht="14.25">
      <c r="A57" s="95"/>
      <c r="B57" s="34"/>
      <c r="C57" s="34"/>
      <c r="D57" s="34"/>
      <c r="E57" s="34"/>
      <c r="F57" s="34"/>
      <c r="G57" s="34"/>
      <c r="H57" s="34"/>
      <c r="I57" s="46"/>
      <c r="J57" s="34"/>
      <c r="K57" s="34"/>
    </row>
    <row r="58" spans="1:11">
      <c r="A58" s="110" t="s">
        <v>159</v>
      </c>
      <c r="B58" s="34"/>
      <c r="C58" s="34"/>
      <c r="D58" s="34"/>
      <c r="E58" s="34"/>
      <c r="F58" s="34"/>
      <c r="G58" s="34"/>
      <c r="H58" s="34"/>
      <c r="I58" s="46"/>
      <c r="J58" s="34"/>
      <c r="K58" s="34"/>
    </row>
    <row r="59" spans="1:11" ht="14.25">
      <c r="A59" s="93" t="s">
        <v>21</v>
      </c>
      <c r="C59" s="34"/>
      <c r="D59" s="34"/>
      <c r="E59" s="34"/>
      <c r="F59" s="243">
        <f ca="1">IF(C12+3&gt;C21,C21,C12+3)</f>
        <v>0</v>
      </c>
      <c r="G59" s="283" t="s">
        <v>156</v>
      </c>
      <c r="H59" s="34"/>
      <c r="J59" s="34"/>
      <c r="K59" s="34"/>
    </row>
    <row r="60" spans="1:11">
      <c r="A60" s="110" t="s">
        <v>157</v>
      </c>
      <c r="C60" s="34"/>
      <c r="D60" s="34"/>
      <c r="E60" s="94"/>
      <c r="F60" s="94"/>
      <c r="G60" s="34"/>
      <c r="H60" s="34"/>
      <c r="I60" s="45"/>
      <c r="J60" s="34"/>
      <c r="K60" s="34"/>
    </row>
    <row r="61" spans="1:11">
      <c r="A61" s="34"/>
      <c r="B61" s="34"/>
      <c r="C61" s="34"/>
      <c r="D61" s="34"/>
      <c r="E61" s="34"/>
      <c r="F61" s="34"/>
      <c r="G61" s="34"/>
      <c r="H61" s="34"/>
      <c r="I61" s="46"/>
      <c r="J61" s="34"/>
      <c r="K61" s="34"/>
    </row>
    <row r="62" spans="1:11">
      <c r="A62" s="34"/>
      <c r="B62" s="34"/>
      <c r="C62" s="34"/>
      <c r="D62" s="34"/>
      <c r="E62" s="34"/>
      <c r="F62" s="34"/>
      <c r="G62" s="34"/>
      <c r="H62" s="34"/>
      <c r="I62" s="34"/>
      <c r="J62" s="34"/>
      <c r="K62" s="34"/>
    </row>
    <row r="63" spans="1:11">
      <c r="A63" s="34"/>
      <c r="B63" s="34"/>
      <c r="C63" s="34"/>
      <c r="D63" s="34"/>
      <c r="E63" s="34"/>
      <c r="F63" s="34"/>
      <c r="G63" s="34"/>
      <c r="H63" s="34"/>
      <c r="I63" s="34"/>
      <c r="J63" s="34"/>
      <c r="K63" s="34"/>
    </row>
    <row r="64" spans="1:11">
      <c r="A64" s="34"/>
      <c r="B64" s="34"/>
      <c r="C64" s="34"/>
      <c r="D64" s="34"/>
      <c r="E64" s="34"/>
      <c r="F64" s="34"/>
      <c r="G64" s="34"/>
      <c r="H64" s="34"/>
      <c r="I64" s="34"/>
      <c r="J64" s="34"/>
      <c r="K64" s="34"/>
    </row>
    <row r="65" spans="1:11">
      <c r="A65" s="34"/>
      <c r="B65" s="34"/>
      <c r="C65" s="34"/>
      <c r="D65" s="34"/>
      <c r="E65" s="34"/>
      <c r="F65" s="34"/>
      <c r="G65" s="34"/>
      <c r="H65" s="34"/>
      <c r="I65" s="34"/>
      <c r="J65" s="34"/>
      <c r="K65" s="34"/>
    </row>
    <row r="66" spans="1:11">
      <c r="A66" s="34"/>
      <c r="B66" s="34"/>
      <c r="C66" s="34"/>
      <c r="D66" s="34"/>
      <c r="E66" s="34"/>
      <c r="F66" s="34"/>
      <c r="G66" s="34"/>
      <c r="H66" s="34"/>
      <c r="I66" s="34"/>
      <c r="J66" s="34"/>
      <c r="K66" s="34"/>
    </row>
    <row r="67" spans="1:11">
      <c r="A67" s="34"/>
      <c r="B67" s="34"/>
      <c r="C67" s="34"/>
      <c r="D67" s="34"/>
      <c r="E67" s="34"/>
      <c r="F67" s="34"/>
      <c r="G67" s="34"/>
      <c r="H67" s="34"/>
      <c r="I67" s="34"/>
      <c r="J67" s="34"/>
      <c r="K67" s="34"/>
    </row>
    <row r="68" spans="1:11">
      <c r="A68" s="34"/>
      <c r="B68" s="34"/>
      <c r="C68" s="34"/>
      <c r="D68" s="34"/>
      <c r="E68" s="34"/>
      <c r="F68" s="34"/>
      <c r="G68" s="34"/>
      <c r="H68" s="34"/>
      <c r="I68" s="34"/>
      <c r="J68" s="34"/>
      <c r="K68" s="34"/>
    </row>
    <row r="69" spans="1:11">
      <c r="A69" s="34"/>
      <c r="B69" s="34"/>
      <c r="C69" s="34"/>
      <c r="D69" s="34"/>
      <c r="E69" s="34"/>
      <c r="F69" s="34"/>
      <c r="G69" s="34"/>
      <c r="H69" s="34"/>
      <c r="I69" s="34"/>
      <c r="J69" s="34"/>
      <c r="K69" s="34"/>
    </row>
    <row r="70" spans="1:11">
      <c r="A70" s="34"/>
      <c r="B70" s="34"/>
      <c r="C70" s="34"/>
      <c r="D70" s="34"/>
      <c r="E70" s="34"/>
      <c r="F70" s="34"/>
      <c r="G70" s="34"/>
      <c r="H70" s="34"/>
      <c r="I70" s="34"/>
      <c r="J70" s="34"/>
      <c r="K70" s="34"/>
    </row>
    <row r="71" spans="1:11">
      <c r="A71" s="47"/>
      <c r="B71" s="34"/>
      <c r="C71" s="34"/>
      <c r="D71" s="34"/>
      <c r="E71" s="34"/>
      <c r="F71" s="34"/>
      <c r="G71" s="47"/>
      <c r="H71" s="34"/>
      <c r="I71" s="47"/>
      <c r="J71" s="47"/>
      <c r="K71" s="34"/>
    </row>
    <row r="72" spans="1:11">
      <c r="A72" s="47"/>
      <c r="B72" s="34"/>
      <c r="C72" s="49"/>
      <c r="D72" s="34"/>
      <c r="E72" s="34"/>
      <c r="F72" s="34"/>
      <c r="G72" s="47"/>
      <c r="H72" s="34"/>
      <c r="I72" s="34"/>
      <c r="J72" s="34"/>
      <c r="K72" s="34"/>
    </row>
    <row r="73" spans="1:11" ht="15">
      <c r="A73" s="47"/>
      <c r="B73" s="34"/>
      <c r="C73" s="49"/>
      <c r="D73" s="96"/>
      <c r="E73" s="22"/>
      <c r="F73" s="34"/>
      <c r="G73" s="47"/>
      <c r="H73" s="97" t="str">
        <f>G12</f>
        <v>selecteer een wit vlak door deze aan te klikken</v>
      </c>
      <c r="I73" s="34"/>
      <c r="J73" s="34"/>
      <c r="K73" s="34"/>
    </row>
    <row r="74" spans="1:11">
      <c r="A74" s="47"/>
      <c r="B74" s="34"/>
      <c r="C74" s="34"/>
      <c r="D74" s="34"/>
      <c r="E74" s="34"/>
      <c r="F74" s="34"/>
      <c r="G74" s="47"/>
      <c r="H74" s="97" t="str">
        <f>G13</f>
        <v>begin met typen en vul de gevraagde gegevens svp in.</v>
      </c>
      <c r="I74" s="34"/>
      <c r="J74" s="97"/>
      <c r="K74" s="34"/>
    </row>
    <row r="75" spans="1:11">
      <c r="A75" s="47"/>
      <c r="B75" s="34"/>
      <c r="C75" s="34"/>
      <c r="D75" s="34"/>
      <c r="E75" s="34"/>
      <c r="F75" s="34"/>
      <c r="G75" s="47"/>
      <c r="H75" s="97">
        <f>G14</f>
        <v>0</v>
      </c>
      <c r="I75" s="97">
        <f>H14</f>
        <v>0</v>
      </c>
      <c r="J75" s="34"/>
      <c r="K75" s="34"/>
    </row>
    <row r="76" spans="1:11">
      <c r="A76" s="47"/>
      <c r="B76" s="34"/>
      <c r="C76" s="34"/>
      <c r="D76" s="34"/>
      <c r="E76" s="34"/>
      <c r="F76" s="34"/>
      <c r="G76" s="47"/>
      <c r="H76" s="97"/>
      <c r="I76" s="47"/>
      <c r="J76" s="47"/>
      <c r="K76" s="34"/>
    </row>
    <row r="77" spans="1:11">
      <c r="A77" s="34"/>
      <c r="B77" s="34"/>
      <c r="C77" s="34"/>
      <c r="D77" s="34"/>
      <c r="E77" s="34"/>
      <c r="F77" s="34"/>
      <c r="G77" s="34"/>
      <c r="H77" s="34"/>
      <c r="I77" s="34"/>
      <c r="J77" s="34"/>
      <c r="K77" s="34"/>
    </row>
    <row r="78" spans="1:11">
      <c r="A78" s="34"/>
      <c r="B78" s="34"/>
      <c r="C78" s="34"/>
      <c r="D78" s="34"/>
      <c r="E78" s="34"/>
      <c r="F78" s="34"/>
      <c r="G78" s="34"/>
      <c r="H78" s="34"/>
      <c r="I78" s="34"/>
      <c r="J78" s="34"/>
      <c r="K78" s="34"/>
    </row>
    <row r="79" spans="1:11">
      <c r="A79" s="34"/>
      <c r="B79" s="98" t="s">
        <v>37</v>
      </c>
      <c r="C79" s="34"/>
      <c r="D79" s="99">
        <f ca="1">TODAY()</f>
        <v>44324</v>
      </c>
      <c r="E79" s="34"/>
      <c r="F79" s="34"/>
      <c r="G79" s="34"/>
      <c r="H79" s="34"/>
      <c r="I79" s="34"/>
      <c r="J79" s="34"/>
      <c r="K79" s="34"/>
    </row>
    <row r="80" spans="1:11">
      <c r="A80" s="34"/>
      <c r="B80" s="34"/>
      <c r="C80" s="34"/>
      <c r="D80" s="34"/>
      <c r="E80" s="34"/>
      <c r="F80" s="34"/>
      <c r="G80" s="34"/>
      <c r="H80" s="34"/>
      <c r="I80" s="34"/>
      <c r="J80" s="34"/>
      <c r="K80" s="34"/>
    </row>
    <row r="81" spans="1:11">
      <c r="A81" s="34"/>
      <c r="B81" s="34"/>
      <c r="C81" s="34"/>
      <c r="D81" s="34"/>
      <c r="E81" s="34"/>
      <c r="F81" s="34"/>
      <c r="G81" s="34"/>
      <c r="H81" s="34"/>
      <c r="I81" s="34"/>
      <c r="J81" s="34"/>
      <c r="K81" s="34"/>
    </row>
    <row r="82" spans="1:11">
      <c r="A82" s="34"/>
      <c r="B82" s="100"/>
      <c r="C82" s="100"/>
      <c r="D82" s="100"/>
      <c r="E82" s="100"/>
      <c r="F82" s="100"/>
      <c r="G82" s="100"/>
      <c r="H82" s="100"/>
      <c r="I82" s="100"/>
      <c r="J82" s="100"/>
      <c r="K82" s="34"/>
    </row>
    <row r="83" spans="1:11">
      <c r="A83" s="34"/>
      <c r="B83" s="101" t="s">
        <v>38</v>
      </c>
      <c r="C83" s="100" t="str">
        <f>H73</f>
        <v>selecteer een wit vlak door deze aan te klikken</v>
      </c>
      <c r="D83" s="34"/>
      <c r="E83" s="100"/>
      <c r="F83" s="100"/>
      <c r="G83" s="100"/>
      <c r="H83" s="100"/>
      <c r="I83" s="100"/>
      <c r="J83" s="100"/>
      <c r="K83" s="34"/>
    </row>
    <row r="84" spans="1:11">
      <c r="A84" s="37"/>
      <c r="B84" s="102"/>
      <c r="C84" s="102"/>
      <c r="D84" s="102"/>
      <c r="E84" s="102"/>
      <c r="F84" s="102"/>
      <c r="G84" s="102"/>
      <c r="H84" s="102"/>
      <c r="I84" s="102"/>
      <c r="J84" s="102"/>
      <c r="K84" s="34"/>
    </row>
    <row r="85" spans="1:11">
      <c r="A85" s="34"/>
      <c r="B85" s="100" t="s">
        <v>161</v>
      </c>
      <c r="C85" s="100"/>
      <c r="D85" s="100"/>
      <c r="E85" s="100"/>
      <c r="F85" s="100"/>
      <c r="G85" s="100"/>
      <c r="H85" s="100"/>
      <c r="I85" s="100"/>
      <c r="J85" s="100"/>
      <c r="K85" s="34"/>
    </row>
    <row r="86" spans="1:11">
      <c r="A86" s="34"/>
      <c r="B86" s="34"/>
      <c r="C86" s="100"/>
      <c r="D86" s="100"/>
      <c r="E86" s="100"/>
      <c r="F86" s="100"/>
      <c r="G86" s="100"/>
      <c r="H86" s="100"/>
      <c r="I86" s="100"/>
      <c r="J86" s="100"/>
      <c r="K86" s="34"/>
    </row>
    <row r="87" spans="1:11">
      <c r="A87" s="34"/>
      <c r="B87" s="100" t="s">
        <v>39</v>
      </c>
      <c r="C87" s="100"/>
      <c r="D87" s="100"/>
      <c r="E87" s="100"/>
      <c r="F87" s="100"/>
      <c r="G87" s="100"/>
      <c r="H87" s="100"/>
      <c r="I87" s="100"/>
      <c r="J87" s="100"/>
      <c r="K87" s="34"/>
    </row>
    <row r="88" spans="1:11" ht="15">
      <c r="A88" s="55"/>
      <c r="B88" s="100" t="s">
        <v>40</v>
      </c>
      <c r="C88" s="100"/>
      <c r="D88" s="100"/>
      <c r="E88" s="100"/>
      <c r="F88" s="100"/>
      <c r="G88" s="34"/>
      <c r="H88" s="103"/>
      <c r="I88" s="100"/>
      <c r="J88" s="100"/>
      <c r="K88" s="34"/>
    </row>
    <row r="89" spans="1:11" ht="15">
      <c r="A89" s="55"/>
      <c r="B89" s="34"/>
      <c r="C89" s="100"/>
      <c r="D89" s="100"/>
      <c r="E89" s="100"/>
      <c r="F89" s="100"/>
      <c r="G89" s="100"/>
      <c r="H89" s="100"/>
      <c r="I89" s="100"/>
      <c r="J89" s="100"/>
      <c r="K89" s="34"/>
    </row>
    <row r="90" spans="1:11" ht="15">
      <c r="A90" s="55"/>
      <c r="B90" s="100" t="s">
        <v>47</v>
      </c>
      <c r="C90" s="100"/>
      <c r="D90" s="100"/>
      <c r="E90" s="100"/>
      <c r="F90" s="100"/>
      <c r="G90" s="100"/>
      <c r="H90" s="100"/>
      <c r="I90" s="100"/>
      <c r="J90" s="100"/>
      <c r="K90" s="34"/>
    </row>
    <row r="91" spans="1:11" ht="15">
      <c r="A91" s="55"/>
      <c r="B91" s="100"/>
      <c r="C91" s="100"/>
      <c r="D91" s="100"/>
      <c r="E91" s="100"/>
      <c r="F91" s="100"/>
      <c r="G91" s="100"/>
      <c r="H91" s="100"/>
      <c r="I91" s="100"/>
      <c r="J91" s="100"/>
      <c r="K91" s="34"/>
    </row>
    <row r="92" spans="1:11" ht="15">
      <c r="A92" s="55"/>
      <c r="B92" s="100" t="s">
        <v>41</v>
      </c>
      <c r="C92" s="100"/>
      <c r="D92" s="100"/>
      <c r="E92" s="100"/>
      <c r="F92" s="100"/>
      <c r="G92" s="100"/>
      <c r="H92" s="100"/>
      <c r="I92" s="100"/>
      <c r="J92" s="100"/>
      <c r="K92" s="34"/>
    </row>
    <row r="93" spans="1:11" ht="15">
      <c r="A93" s="55"/>
      <c r="B93" s="100" t="s">
        <v>42</v>
      </c>
      <c r="C93" s="100"/>
      <c r="D93" s="100"/>
      <c r="E93" s="100"/>
      <c r="F93" s="100"/>
      <c r="G93" s="100"/>
      <c r="H93" s="100"/>
      <c r="I93" s="100"/>
      <c r="J93" s="100"/>
      <c r="K93" s="34"/>
    </row>
    <row r="94" spans="1:11" ht="15">
      <c r="A94" s="55"/>
      <c r="B94" s="100"/>
      <c r="C94" s="100"/>
      <c r="D94" s="100"/>
      <c r="E94" s="100"/>
      <c r="F94" s="100"/>
      <c r="G94" s="100"/>
      <c r="H94" s="100"/>
      <c r="I94" s="100"/>
      <c r="J94" s="100"/>
      <c r="K94" s="34"/>
    </row>
    <row r="95" spans="1:11" ht="15">
      <c r="A95" s="55"/>
      <c r="B95" s="100" t="s">
        <v>43</v>
      </c>
      <c r="C95" s="100"/>
      <c r="D95" s="100"/>
      <c r="E95" s="100"/>
      <c r="F95" s="100"/>
      <c r="G95" s="100"/>
      <c r="H95" s="100"/>
      <c r="I95" s="100"/>
      <c r="J95" s="100"/>
      <c r="K95" s="34"/>
    </row>
    <row r="96" spans="1:11" ht="15">
      <c r="A96" s="55"/>
      <c r="C96" s="100"/>
      <c r="D96" s="100"/>
      <c r="E96" s="100"/>
      <c r="F96" s="100"/>
      <c r="G96" s="100"/>
      <c r="H96" s="100"/>
      <c r="I96" s="100"/>
      <c r="J96" s="100"/>
      <c r="K96" s="34"/>
    </row>
    <row r="97" spans="1:11" ht="15">
      <c r="A97" s="55"/>
      <c r="B97" s="100" t="s">
        <v>162</v>
      </c>
      <c r="C97" s="100"/>
      <c r="D97" s="100"/>
      <c r="E97" s="100"/>
      <c r="F97" s="100"/>
      <c r="G97" s="100"/>
      <c r="H97" s="100"/>
      <c r="I97" s="100"/>
      <c r="J97" s="100"/>
      <c r="K97" s="34"/>
    </row>
    <row r="98" spans="1:11" ht="15">
      <c r="A98" s="55"/>
      <c r="B98" s="34"/>
      <c r="C98" s="100"/>
      <c r="D98" s="100"/>
      <c r="E98" s="100"/>
      <c r="F98" s="100"/>
      <c r="G98" s="100"/>
      <c r="H98" s="100"/>
      <c r="I98" s="100"/>
      <c r="J98" s="100"/>
      <c r="K98" s="34"/>
    </row>
    <row r="99" spans="1:11" ht="15">
      <c r="A99" s="55"/>
      <c r="B99" s="34"/>
      <c r="C99" s="100"/>
      <c r="D99" s="100"/>
      <c r="E99" s="100"/>
      <c r="F99" s="100"/>
      <c r="G99" s="100"/>
      <c r="H99" s="100"/>
      <c r="I99" s="100"/>
      <c r="J99" s="100"/>
      <c r="K99" s="34"/>
    </row>
    <row r="100" spans="1:11" ht="15">
      <c r="A100" s="55"/>
      <c r="B100" s="34"/>
      <c r="C100" s="100"/>
      <c r="D100" s="100"/>
      <c r="E100" s="100"/>
      <c r="F100" s="100"/>
      <c r="G100" s="100"/>
      <c r="H100" s="100"/>
      <c r="I100" s="100"/>
      <c r="J100" s="100"/>
      <c r="K100" s="34"/>
    </row>
    <row r="101" spans="1:11">
      <c r="A101" s="34"/>
      <c r="C101" s="100"/>
      <c r="D101" s="100"/>
      <c r="E101" s="100"/>
      <c r="F101" s="100"/>
      <c r="G101" s="100"/>
      <c r="H101" s="100"/>
      <c r="I101" s="100"/>
      <c r="J101" s="100"/>
      <c r="K101" s="34"/>
    </row>
    <row r="102" spans="1:11">
      <c r="A102" s="34"/>
      <c r="B102" s="34"/>
      <c r="C102" s="100"/>
      <c r="D102" s="100"/>
      <c r="E102" s="100"/>
      <c r="F102" s="100"/>
      <c r="G102" s="100"/>
      <c r="H102" s="100"/>
      <c r="I102" s="100"/>
      <c r="J102" s="100"/>
      <c r="K102" s="34"/>
    </row>
    <row r="103" spans="1:11">
      <c r="A103" s="34"/>
      <c r="B103" s="100"/>
      <c r="C103" s="100"/>
      <c r="D103" s="100"/>
      <c r="E103" s="100"/>
      <c r="F103" s="100"/>
      <c r="G103" s="100"/>
      <c r="H103" s="100"/>
      <c r="I103" s="100"/>
      <c r="J103" s="100"/>
      <c r="K103" s="34"/>
    </row>
    <row r="104" spans="1:11">
      <c r="A104" s="34"/>
      <c r="B104" s="100"/>
      <c r="C104" s="100"/>
      <c r="D104" s="100"/>
      <c r="E104" s="100"/>
      <c r="F104" s="100"/>
      <c r="G104" s="100"/>
      <c r="H104" s="100"/>
      <c r="I104" s="100"/>
      <c r="J104" s="100"/>
      <c r="K104" s="34"/>
    </row>
    <row r="105" spans="1:11">
      <c r="A105" s="34"/>
      <c r="B105" s="100" t="s">
        <v>44</v>
      </c>
      <c r="C105" s="100"/>
      <c r="D105" s="100"/>
      <c r="E105" s="100"/>
      <c r="F105" s="100"/>
      <c r="G105" s="100"/>
      <c r="H105" s="100"/>
      <c r="I105" s="100"/>
      <c r="J105" s="100"/>
      <c r="K105" s="34"/>
    </row>
    <row r="106" spans="1:11">
      <c r="A106" s="34"/>
      <c r="B106" s="100"/>
      <c r="C106" s="100"/>
      <c r="D106" s="100"/>
      <c r="E106" s="100"/>
      <c r="F106" s="100"/>
      <c r="G106" s="100"/>
      <c r="H106" s="100"/>
      <c r="I106" s="100"/>
      <c r="J106" s="100"/>
      <c r="K106" s="34"/>
    </row>
    <row r="107" spans="1:11">
      <c r="A107" s="34"/>
      <c r="B107" s="100"/>
      <c r="C107" s="100"/>
      <c r="D107" s="100"/>
      <c r="E107" s="100"/>
      <c r="F107" s="100"/>
      <c r="G107" s="100"/>
      <c r="H107" s="100"/>
      <c r="I107" s="100"/>
      <c r="J107" s="100"/>
      <c r="K107" s="34"/>
    </row>
    <row r="108" spans="1:11">
      <c r="A108" s="34"/>
      <c r="B108" s="100"/>
      <c r="C108" s="100"/>
      <c r="D108" s="100"/>
      <c r="E108" s="100"/>
      <c r="F108" s="100"/>
      <c r="G108" s="100"/>
      <c r="H108" s="100"/>
      <c r="I108" s="100"/>
      <c r="J108" s="100"/>
      <c r="K108" s="34"/>
    </row>
    <row r="109" spans="1:11">
      <c r="A109" s="34"/>
      <c r="B109" s="100"/>
      <c r="C109" s="100"/>
      <c r="D109" s="100"/>
      <c r="E109" s="100"/>
      <c r="F109" s="100"/>
      <c r="G109" s="100"/>
      <c r="H109" s="100"/>
      <c r="I109" s="100"/>
      <c r="J109" s="100"/>
      <c r="K109" s="34"/>
    </row>
    <row r="110" spans="1:11">
      <c r="A110" s="34"/>
      <c r="B110" s="100" t="s">
        <v>45</v>
      </c>
      <c r="C110" s="34"/>
      <c r="D110" s="100"/>
      <c r="E110" s="100"/>
      <c r="F110" s="100"/>
      <c r="G110" s="100"/>
      <c r="H110" s="100"/>
      <c r="I110" s="100"/>
      <c r="J110" s="100"/>
      <c r="K110" s="34"/>
    </row>
    <row r="111" spans="1:11">
      <c r="A111" s="34"/>
      <c r="B111" s="100"/>
      <c r="C111" s="34"/>
      <c r="D111" s="100"/>
      <c r="E111" s="100"/>
      <c r="F111" s="100"/>
      <c r="G111" s="100"/>
      <c r="H111" s="100"/>
      <c r="I111" s="100"/>
      <c r="J111" s="100"/>
      <c r="K111" s="34"/>
    </row>
    <row r="112" spans="1:11">
      <c r="A112" s="34"/>
      <c r="B112" s="104" t="s">
        <v>46</v>
      </c>
      <c r="C112" s="34"/>
      <c r="D112" s="100"/>
      <c r="E112" s="100"/>
      <c r="F112" s="100"/>
      <c r="G112" s="100"/>
      <c r="H112" s="100"/>
      <c r="I112" s="100"/>
      <c r="J112" s="100"/>
      <c r="K112" s="34"/>
    </row>
    <row r="113" spans="1:11" ht="15.75">
      <c r="A113" s="34"/>
      <c r="B113" s="105" t="s">
        <v>4</v>
      </c>
      <c r="C113" s="100"/>
      <c r="D113" s="100"/>
      <c r="E113" s="100"/>
      <c r="F113" s="100"/>
      <c r="G113" s="100"/>
      <c r="H113" s="100"/>
      <c r="I113" s="100"/>
      <c r="J113" s="100"/>
      <c r="K113" s="34"/>
    </row>
    <row r="114" spans="1:11">
      <c r="A114" s="34"/>
      <c r="B114" s="100"/>
      <c r="C114" s="100"/>
      <c r="D114" s="100"/>
      <c r="E114" s="100"/>
      <c r="F114" s="100"/>
      <c r="G114" s="100"/>
      <c r="H114" s="100"/>
      <c r="I114" s="100"/>
      <c r="J114" s="100"/>
      <c r="K114" s="34"/>
    </row>
    <row r="115" spans="1:11">
      <c r="A115" s="34"/>
      <c r="B115" s="100"/>
      <c r="C115" s="100"/>
      <c r="D115" s="100"/>
      <c r="E115" s="100"/>
      <c r="F115" s="100"/>
      <c r="G115" s="100"/>
      <c r="H115" s="100"/>
      <c r="I115" s="100"/>
      <c r="J115" s="100"/>
      <c r="K115" s="34"/>
    </row>
    <row r="116" spans="1:11">
      <c r="A116" s="34"/>
      <c r="B116" s="100"/>
      <c r="C116" s="100"/>
      <c r="D116" s="100"/>
      <c r="E116" s="100"/>
      <c r="F116" s="100"/>
      <c r="G116" s="100"/>
      <c r="H116" s="100"/>
      <c r="I116" s="100"/>
      <c r="J116" s="100"/>
      <c r="K116" s="34"/>
    </row>
    <row r="117" spans="1:11">
      <c r="A117" s="34"/>
      <c r="B117" s="100"/>
      <c r="C117" s="100"/>
      <c r="D117" s="100"/>
      <c r="E117" s="100"/>
      <c r="F117" s="100"/>
      <c r="G117" s="100"/>
      <c r="H117" s="100"/>
      <c r="I117" s="100"/>
      <c r="J117" s="100"/>
      <c r="K117" s="34"/>
    </row>
    <row r="118" spans="1:11">
      <c r="A118" s="34"/>
      <c r="B118" s="100"/>
      <c r="C118" s="100"/>
      <c r="D118" s="100"/>
      <c r="E118" s="100"/>
      <c r="F118" s="100"/>
      <c r="G118" s="100"/>
      <c r="H118" s="100"/>
      <c r="I118" s="100"/>
      <c r="J118" s="100"/>
      <c r="K118" s="34"/>
    </row>
    <row r="119" spans="1:11">
      <c r="A119" s="34"/>
      <c r="B119" s="100"/>
      <c r="C119" s="100"/>
      <c r="D119" s="100"/>
      <c r="E119" s="100"/>
      <c r="F119" s="100"/>
      <c r="G119" s="100"/>
      <c r="H119" s="100"/>
      <c r="I119" s="100"/>
      <c r="J119" s="100"/>
      <c r="K119" s="34"/>
    </row>
    <row r="120" spans="1:11">
      <c r="A120" s="34"/>
      <c r="B120" s="34"/>
      <c r="C120" s="34"/>
      <c r="D120" s="34"/>
      <c r="E120" s="34"/>
      <c r="F120" s="34"/>
      <c r="G120" s="34"/>
      <c r="H120" s="34"/>
      <c r="I120" s="46"/>
      <c r="J120" s="34"/>
      <c r="K120" s="34"/>
    </row>
    <row r="121" spans="1:11">
      <c r="A121" s="34"/>
      <c r="B121" s="34"/>
      <c r="C121" s="34"/>
      <c r="D121" s="34"/>
      <c r="E121" s="34"/>
      <c r="F121" s="34"/>
      <c r="G121" s="34"/>
      <c r="H121" s="34"/>
      <c r="I121" s="46"/>
      <c r="J121" s="34"/>
      <c r="K121" s="34"/>
    </row>
    <row r="122" spans="1:11">
      <c r="A122" s="34"/>
      <c r="B122" s="34"/>
      <c r="C122" s="34"/>
      <c r="D122" s="34"/>
      <c r="E122" s="34"/>
      <c r="F122" s="34"/>
      <c r="G122" s="34"/>
      <c r="H122" s="34"/>
      <c r="I122" s="46"/>
      <c r="J122" s="34"/>
      <c r="K122" s="34"/>
    </row>
    <row r="123" spans="1:11">
      <c r="A123" s="34"/>
      <c r="B123" s="34"/>
      <c r="C123" s="34"/>
      <c r="D123" s="34"/>
      <c r="E123" s="34"/>
      <c r="F123" s="34"/>
      <c r="G123" s="34"/>
      <c r="H123" s="34"/>
      <c r="I123" s="46"/>
      <c r="J123" s="34"/>
      <c r="K123" s="34"/>
    </row>
    <row r="124" spans="1:11">
      <c r="A124" s="83" t="s">
        <v>48</v>
      </c>
      <c r="B124" s="34"/>
      <c r="C124" s="34"/>
      <c r="D124" s="34"/>
      <c r="E124" s="34"/>
      <c r="F124" s="106">
        <f>C13</f>
        <v>0</v>
      </c>
      <c r="G124" s="106"/>
      <c r="H124" s="106"/>
      <c r="I124" s="107">
        <f ca="1">TODAY()</f>
        <v>44324</v>
      </c>
      <c r="J124" s="34"/>
      <c r="K124" s="34"/>
    </row>
    <row r="125" spans="1:11" ht="12.75" customHeight="1">
      <c r="A125" s="349" t="s">
        <v>163</v>
      </c>
      <c r="B125" s="349"/>
      <c r="C125" s="349"/>
      <c r="D125" s="349"/>
      <c r="E125" s="349"/>
      <c r="F125" s="349"/>
      <c r="G125" s="349"/>
      <c r="H125" s="349"/>
      <c r="I125" s="349"/>
      <c r="J125" s="349"/>
      <c r="K125" s="34"/>
    </row>
    <row r="126" spans="1:11">
      <c r="A126" s="349"/>
      <c r="B126" s="349"/>
      <c r="C126" s="349"/>
      <c r="D126" s="349"/>
      <c r="E126" s="349"/>
      <c r="F126" s="349"/>
      <c r="G126" s="349"/>
      <c r="H126" s="349"/>
      <c r="I126" s="349"/>
      <c r="J126" s="349"/>
      <c r="K126" s="34"/>
    </row>
    <row r="127" spans="1:11">
      <c r="A127" s="349"/>
      <c r="B127" s="349"/>
      <c r="C127" s="349"/>
      <c r="D127" s="349"/>
      <c r="E127" s="349"/>
      <c r="F127" s="349"/>
      <c r="G127" s="349"/>
      <c r="H127" s="349"/>
      <c r="I127" s="349"/>
      <c r="J127" s="349"/>
      <c r="K127" s="34"/>
    </row>
    <row r="128" spans="1:11">
      <c r="A128" s="349"/>
      <c r="B128" s="349"/>
      <c r="C128" s="349"/>
      <c r="D128" s="349"/>
      <c r="E128" s="349"/>
      <c r="F128" s="349"/>
      <c r="G128" s="349"/>
      <c r="H128" s="349"/>
      <c r="I128" s="349"/>
      <c r="J128" s="349"/>
      <c r="K128" s="34"/>
    </row>
    <row r="129" spans="1:11">
      <c r="A129" s="349"/>
      <c r="B129" s="349"/>
      <c r="C129" s="349"/>
      <c r="D129" s="349"/>
      <c r="E129" s="349"/>
      <c r="F129" s="349"/>
      <c r="G129" s="349"/>
      <c r="H129" s="349"/>
      <c r="I129" s="349"/>
      <c r="J129" s="349"/>
      <c r="K129" s="34"/>
    </row>
    <row r="130" spans="1:11">
      <c r="A130" s="349"/>
      <c r="B130" s="349"/>
      <c r="C130" s="349"/>
      <c r="D130" s="349"/>
      <c r="E130" s="349"/>
      <c r="F130" s="349"/>
      <c r="G130" s="349"/>
      <c r="H130" s="349"/>
      <c r="I130" s="349"/>
      <c r="J130" s="349"/>
      <c r="K130" s="34"/>
    </row>
    <row r="131" spans="1:11">
      <c r="A131" s="349"/>
      <c r="B131" s="349"/>
      <c r="C131" s="349"/>
      <c r="D131" s="349"/>
      <c r="E131" s="349"/>
      <c r="F131" s="349"/>
      <c r="G131" s="349"/>
      <c r="H131" s="349"/>
      <c r="I131" s="349"/>
      <c r="J131" s="349"/>
      <c r="K131" s="34"/>
    </row>
    <row r="132" spans="1:11">
      <c r="A132" s="349"/>
      <c r="B132" s="349"/>
      <c r="C132" s="349"/>
      <c r="D132" s="349"/>
      <c r="E132" s="349"/>
      <c r="F132" s="349"/>
      <c r="G132" s="349"/>
      <c r="H132" s="349"/>
      <c r="I132" s="349"/>
      <c r="J132" s="349"/>
      <c r="K132" s="34"/>
    </row>
    <row r="133" spans="1:11">
      <c r="A133" s="349"/>
      <c r="B133" s="349"/>
      <c r="C133" s="349"/>
      <c r="D133" s="349"/>
      <c r="E133" s="349"/>
      <c r="F133" s="349"/>
      <c r="G133" s="349"/>
      <c r="H133" s="349"/>
      <c r="I133" s="349"/>
      <c r="J133" s="349"/>
      <c r="K133" s="34"/>
    </row>
    <row r="134" spans="1:11">
      <c r="A134" s="349"/>
      <c r="B134" s="349"/>
      <c r="C134" s="349"/>
      <c r="D134" s="349"/>
      <c r="E134" s="349"/>
      <c r="F134" s="349"/>
      <c r="G134" s="349"/>
      <c r="H134" s="349"/>
      <c r="I134" s="349"/>
      <c r="J134" s="349"/>
      <c r="K134" s="34"/>
    </row>
    <row r="135" spans="1:11">
      <c r="A135" s="349"/>
      <c r="B135" s="349"/>
      <c r="C135" s="349"/>
      <c r="D135" s="349"/>
      <c r="E135" s="349"/>
      <c r="F135" s="349"/>
      <c r="G135" s="349"/>
      <c r="H135" s="349"/>
      <c r="I135" s="349"/>
      <c r="J135" s="349"/>
      <c r="K135" s="34"/>
    </row>
    <row r="136" spans="1:11">
      <c r="A136" s="349"/>
      <c r="B136" s="349"/>
      <c r="C136" s="349"/>
      <c r="D136" s="349"/>
      <c r="E136" s="349"/>
      <c r="F136" s="349"/>
      <c r="G136" s="349"/>
      <c r="H136" s="349"/>
      <c r="I136" s="349"/>
      <c r="J136" s="349"/>
      <c r="K136" s="34"/>
    </row>
    <row r="137" spans="1:11">
      <c r="A137" s="349"/>
      <c r="B137" s="349"/>
      <c r="C137" s="349"/>
      <c r="D137" s="349"/>
      <c r="E137" s="349"/>
      <c r="F137" s="349"/>
      <c r="G137" s="349"/>
      <c r="H137" s="349"/>
      <c r="I137" s="349"/>
      <c r="J137" s="349"/>
      <c r="K137" s="34"/>
    </row>
    <row r="138" spans="1:11">
      <c r="A138" s="349"/>
      <c r="B138" s="349"/>
      <c r="C138" s="349"/>
      <c r="D138" s="349"/>
      <c r="E138" s="349"/>
      <c r="F138" s="349"/>
      <c r="G138" s="349"/>
      <c r="H138" s="349"/>
      <c r="I138" s="349"/>
      <c r="J138" s="349"/>
      <c r="K138" s="34"/>
    </row>
    <row r="139" spans="1:11">
      <c r="A139" s="349"/>
      <c r="B139" s="349"/>
      <c r="C139" s="349"/>
      <c r="D139" s="349"/>
      <c r="E139" s="349"/>
      <c r="F139" s="349"/>
      <c r="G139" s="349"/>
      <c r="H139" s="349"/>
      <c r="I139" s="349"/>
      <c r="J139" s="349"/>
      <c r="K139" s="34"/>
    </row>
    <row r="140" spans="1:11">
      <c r="A140" s="349"/>
      <c r="B140" s="349"/>
      <c r="C140" s="349"/>
      <c r="D140" s="349"/>
      <c r="E140" s="349"/>
      <c r="F140" s="349"/>
      <c r="G140" s="349"/>
      <c r="H140" s="349"/>
      <c r="I140" s="349"/>
      <c r="J140" s="349"/>
      <c r="K140" s="34"/>
    </row>
    <row r="141" spans="1:11">
      <c r="A141" s="349"/>
      <c r="B141" s="349"/>
      <c r="C141" s="349"/>
      <c r="D141" s="349"/>
      <c r="E141" s="349"/>
      <c r="F141" s="349"/>
      <c r="G141" s="349"/>
      <c r="H141" s="349"/>
      <c r="I141" s="349"/>
      <c r="J141" s="349"/>
      <c r="K141" s="34"/>
    </row>
    <row r="142" spans="1:11">
      <c r="A142" s="349"/>
      <c r="B142" s="349"/>
      <c r="C142" s="349"/>
      <c r="D142" s="349"/>
      <c r="E142" s="349"/>
      <c r="F142" s="349"/>
      <c r="G142" s="349"/>
      <c r="H142" s="349"/>
      <c r="I142" s="349"/>
      <c r="J142" s="349"/>
      <c r="K142" s="34"/>
    </row>
    <row r="143" spans="1:11">
      <c r="A143" s="349"/>
      <c r="B143" s="349"/>
      <c r="C143" s="349"/>
      <c r="D143" s="349"/>
      <c r="E143" s="349"/>
      <c r="F143" s="349"/>
      <c r="G143" s="349"/>
      <c r="H143" s="349"/>
      <c r="I143" s="349"/>
      <c r="J143" s="349"/>
      <c r="K143" s="34"/>
    </row>
    <row r="144" spans="1:11">
      <c r="A144" s="349"/>
      <c r="B144" s="349"/>
      <c r="C144" s="349"/>
      <c r="D144" s="349"/>
      <c r="E144" s="349"/>
      <c r="F144" s="349"/>
      <c r="G144" s="349"/>
      <c r="H144" s="349"/>
      <c r="I144" s="349"/>
      <c r="J144" s="349"/>
      <c r="K144" s="34"/>
    </row>
    <row r="145" spans="1:11">
      <c r="A145" s="349"/>
      <c r="B145" s="349"/>
      <c r="C145" s="349"/>
      <c r="D145" s="349"/>
      <c r="E145" s="349"/>
      <c r="F145" s="349"/>
      <c r="G145" s="349"/>
      <c r="H145" s="349"/>
      <c r="I145" s="349"/>
      <c r="J145" s="349"/>
      <c r="K145" s="34"/>
    </row>
    <row r="146" spans="1:11">
      <c r="A146" s="349"/>
      <c r="B146" s="349"/>
      <c r="C146" s="349"/>
      <c r="D146" s="349"/>
      <c r="E146" s="349"/>
      <c r="F146" s="349"/>
      <c r="G146" s="349"/>
      <c r="H146" s="349"/>
      <c r="I146" s="349"/>
      <c r="J146" s="349"/>
      <c r="K146" s="34"/>
    </row>
    <row r="147" spans="1:11">
      <c r="A147" s="349"/>
      <c r="B147" s="349"/>
      <c r="C147" s="349"/>
      <c r="D147" s="349"/>
      <c r="E147" s="349"/>
      <c r="F147" s="349"/>
      <c r="G147" s="349"/>
      <c r="H147" s="349"/>
      <c r="I147" s="349"/>
      <c r="J147" s="349"/>
      <c r="K147" s="34"/>
    </row>
    <row r="148" spans="1:11">
      <c r="A148" s="349"/>
      <c r="B148" s="349"/>
      <c r="C148" s="349"/>
      <c r="D148" s="349"/>
      <c r="E148" s="349"/>
      <c r="F148" s="349"/>
      <c r="G148" s="349"/>
      <c r="H148" s="349"/>
      <c r="I148" s="349"/>
      <c r="J148" s="349"/>
      <c r="K148" s="34"/>
    </row>
    <row r="149" spans="1:11">
      <c r="A149" s="349"/>
      <c r="B149" s="349"/>
      <c r="C149" s="349"/>
      <c r="D149" s="349"/>
      <c r="E149" s="349"/>
      <c r="F149" s="349"/>
      <c r="G149" s="349"/>
      <c r="H149" s="349"/>
      <c r="I149" s="349"/>
      <c r="J149" s="349"/>
      <c r="K149" s="34"/>
    </row>
    <row r="150" spans="1:11">
      <c r="A150" s="349"/>
      <c r="B150" s="349"/>
      <c r="C150" s="349"/>
      <c r="D150" s="349"/>
      <c r="E150" s="349"/>
      <c r="F150" s="349"/>
      <c r="G150" s="349"/>
      <c r="H150" s="349"/>
      <c r="I150" s="349"/>
      <c r="J150" s="349"/>
      <c r="K150" s="34"/>
    </row>
    <row r="151" spans="1:11">
      <c r="A151" s="349"/>
      <c r="B151" s="349"/>
      <c r="C151" s="349"/>
      <c r="D151" s="349"/>
      <c r="E151" s="349"/>
      <c r="F151" s="349"/>
      <c r="G151" s="349"/>
      <c r="H151" s="349"/>
      <c r="I151" s="349"/>
      <c r="J151" s="349"/>
      <c r="K151" s="34"/>
    </row>
    <row r="152" spans="1:11">
      <c r="A152" s="349"/>
      <c r="B152" s="349"/>
      <c r="C152" s="349"/>
      <c r="D152" s="349"/>
      <c r="E152" s="349"/>
      <c r="F152" s="349"/>
      <c r="G152" s="349"/>
      <c r="H152" s="349"/>
      <c r="I152" s="349"/>
      <c r="J152" s="349"/>
      <c r="K152" s="34"/>
    </row>
    <row r="153" spans="1:11">
      <c r="A153" s="349"/>
      <c r="B153" s="349"/>
      <c r="C153" s="349"/>
      <c r="D153" s="349"/>
      <c r="E153" s="349"/>
      <c r="F153" s="349"/>
      <c r="G153" s="349"/>
      <c r="H153" s="349"/>
      <c r="I153" s="349"/>
      <c r="J153" s="349"/>
      <c r="K153" s="34"/>
    </row>
    <row r="154" spans="1:11">
      <c r="A154" s="349"/>
      <c r="B154" s="349"/>
      <c r="C154" s="349"/>
      <c r="D154" s="349"/>
      <c r="E154" s="349"/>
      <c r="F154" s="349"/>
      <c r="G154" s="349"/>
      <c r="H154" s="349"/>
      <c r="I154" s="349"/>
      <c r="J154" s="349"/>
      <c r="K154" s="34"/>
    </row>
    <row r="155" spans="1:11">
      <c r="A155" s="349"/>
      <c r="B155" s="349"/>
      <c r="C155" s="349"/>
      <c r="D155" s="349"/>
      <c r="E155" s="349"/>
      <c r="F155" s="349"/>
      <c r="G155" s="349"/>
      <c r="H155" s="349"/>
      <c r="I155" s="349"/>
      <c r="J155" s="349"/>
      <c r="K155" s="34"/>
    </row>
    <row r="156" spans="1:11">
      <c r="A156" s="349"/>
      <c r="B156" s="349"/>
      <c r="C156" s="349"/>
      <c r="D156" s="349"/>
      <c r="E156" s="349"/>
      <c r="F156" s="349"/>
      <c r="G156" s="349"/>
      <c r="H156" s="349"/>
      <c r="I156" s="349"/>
      <c r="J156" s="349"/>
      <c r="K156" s="34"/>
    </row>
    <row r="157" spans="1:11">
      <c r="A157" s="349"/>
      <c r="B157" s="349"/>
      <c r="C157" s="349"/>
      <c r="D157" s="349"/>
      <c r="E157" s="349"/>
      <c r="F157" s="349"/>
      <c r="G157" s="349"/>
      <c r="H157" s="349"/>
      <c r="I157" s="349"/>
      <c r="J157" s="349"/>
      <c r="K157" s="34"/>
    </row>
    <row r="158" spans="1:11">
      <c r="A158" s="349"/>
      <c r="B158" s="349"/>
      <c r="C158" s="349"/>
      <c r="D158" s="349"/>
      <c r="E158" s="349"/>
      <c r="F158" s="349"/>
      <c r="G158" s="349"/>
      <c r="H158" s="349"/>
      <c r="I158" s="349"/>
      <c r="J158" s="349"/>
      <c r="K158" s="34"/>
    </row>
    <row r="159" spans="1:11">
      <c r="A159" s="349"/>
      <c r="B159" s="349"/>
      <c r="C159" s="349"/>
      <c r="D159" s="349"/>
      <c r="E159" s="349"/>
      <c r="F159" s="349"/>
      <c r="G159" s="349"/>
      <c r="H159" s="349"/>
      <c r="I159" s="349"/>
      <c r="J159" s="349"/>
      <c r="K159" s="34"/>
    </row>
    <row r="160" spans="1:11">
      <c r="A160" s="349"/>
      <c r="B160" s="349"/>
      <c r="C160" s="349"/>
      <c r="D160" s="349"/>
      <c r="E160" s="349"/>
      <c r="F160" s="349"/>
      <c r="G160" s="349"/>
      <c r="H160" s="349"/>
      <c r="I160" s="349"/>
      <c r="J160" s="349"/>
      <c r="K160" s="34"/>
    </row>
    <row r="161" spans="1:11">
      <c r="A161" s="349"/>
      <c r="B161" s="349"/>
      <c r="C161" s="349"/>
      <c r="D161" s="349"/>
      <c r="E161" s="349"/>
      <c r="F161" s="349"/>
      <c r="G161" s="349"/>
      <c r="H161" s="349"/>
      <c r="I161" s="349"/>
      <c r="J161" s="349"/>
      <c r="K161" s="34"/>
    </row>
    <row r="162" spans="1:11">
      <c r="A162" s="349"/>
      <c r="B162" s="349"/>
      <c r="C162" s="349"/>
      <c r="D162" s="349"/>
      <c r="E162" s="349"/>
      <c r="F162" s="349"/>
      <c r="G162" s="349"/>
      <c r="H162" s="349"/>
      <c r="I162" s="349"/>
      <c r="J162" s="349"/>
      <c r="K162" s="34"/>
    </row>
    <row r="163" spans="1:11">
      <c r="A163" s="349"/>
      <c r="B163" s="349"/>
      <c r="C163" s="349"/>
      <c r="D163" s="349"/>
      <c r="E163" s="349"/>
      <c r="F163" s="349"/>
      <c r="G163" s="349"/>
      <c r="H163" s="349"/>
      <c r="I163" s="349"/>
      <c r="J163" s="349"/>
      <c r="K163" s="34"/>
    </row>
    <row r="164" spans="1:11">
      <c r="A164" s="349"/>
      <c r="B164" s="349"/>
      <c r="C164" s="349"/>
      <c r="D164" s="349"/>
      <c r="E164" s="349"/>
      <c r="F164" s="349"/>
      <c r="G164" s="349"/>
      <c r="H164" s="349"/>
      <c r="I164" s="349"/>
      <c r="J164" s="349"/>
      <c r="K164" s="34"/>
    </row>
    <row r="165" spans="1:11">
      <c r="A165" s="349"/>
      <c r="B165" s="349"/>
      <c r="C165" s="349"/>
      <c r="D165" s="349"/>
      <c r="E165" s="349"/>
      <c r="F165" s="349"/>
      <c r="G165" s="349"/>
      <c r="H165" s="349"/>
      <c r="I165" s="349"/>
      <c r="J165" s="349"/>
      <c r="K165" s="34"/>
    </row>
    <row r="166" spans="1:11">
      <c r="A166" s="349"/>
      <c r="B166" s="349"/>
      <c r="C166" s="349"/>
      <c r="D166" s="349"/>
      <c r="E166" s="349"/>
      <c r="F166" s="349"/>
      <c r="G166" s="349"/>
      <c r="H166" s="349"/>
      <c r="I166" s="349"/>
      <c r="J166" s="349"/>
      <c r="K166" s="34"/>
    </row>
    <row r="167" spans="1:11">
      <c r="A167" s="349"/>
      <c r="B167" s="349"/>
      <c r="C167" s="349"/>
      <c r="D167" s="349"/>
      <c r="E167" s="349"/>
      <c r="F167" s="349"/>
      <c r="G167" s="349"/>
      <c r="H167" s="349"/>
      <c r="I167" s="349"/>
      <c r="J167" s="349"/>
      <c r="K167" s="34"/>
    </row>
    <row r="168" spans="1:11">
      <c r="A168" s="349"/>
      <c r="B168" s="349"/>
      <c r="C168" s="349"/>
      <c r="D168" s="349"/>
      <c r="E168" s="349"/>
      <c r="F168" s="349"/>
      <c r="G168" s="349"/>
      <c r="H168" s="349"/>
      <c r="I168" s="349"/>
      <c r="J168" s="349"/>
      <c r="K168" s="34"/>
    </row>
    <row r="169" spans="1:11">
      <c r="A169" s="349"/>
      <c r="B169" s="349"/>
      <c r="C169" s="349"/>
      <c r="D169" s="349"/>
      <c r="E169" s="349"/>
      <c r="F169" s="349"/>
      <c r="G169" s="349"/>
      <c r="H169" s="349"/>
      <c r="I169" s="349"/>
      <c r="J169" s="349"/>
      <c r="K169" s="34"/>
    </row>
    <row r="170" spans="1:11">
      <c r="A170" s="349"/>
      <c r="B170" s="349"/>
      <c r="C170" s="349"/>
      <c r="D170" s="349"/>
      <c r="E170" s="349"/>
      <c r="F170" s="349"/>
      <c r="G170" s="349"/>
      <c r="H170" s="349"/>
      <c r="I170" s="349"/>
      <c r="J170" s="349"/>
      <c r="K170" s="34"/>
    </row>
    <row r="171" spans="1:11">
      <c r="A171" s="349"/>
      <c r="B171" s="349"/>
      <c r="C171" s="349"/>
      <c r="D171" s="349"/>
      <c r="E171" s="349"/>
      <c r="F171" s="349"/>
      <c r="G171" s="349"/>
      <c r="H171" s="349"/>
      <c r="I171" s="349"/>
      <c r="J171" s="349"/>
      <c r="K171" s="34"/>
    </row>
    <row r="172" spans="1:11">
      <c r="A172" s="349"/>
      <c r="B172" s="349"/>
      <c r="C172" s="349"/>
      <c r="D172" s="349"/>
      <c r="E172" s="349"/>
      <c r="F172" s="349"/>
      <c r="G172" s="349"/>
      <c r="H172" s="349"/>
      <c r="I172" s="349"/>
      <c r="J172" s="349"/>
      <c r="K172" s="34"/>
    </row>
    <row r="173" spans="1:11">
      <c r="A173" s="349"/>
      <c r="B173" s="349"/>
      <c r="C173" s="349"/>
      <c r="D173" s="349"/>
      <c r="E173" s="349"/>
      <c r="F173" s="349"/>
      <c r="G173" s="349"/>
      <c r="H173" s="349"/>
      <c r="I173" s="349"/>
      <c r="J173" s="349"/>
      <c r="K173" s="34"/>
    </row>
    <row r="174" spans="1:11">
      <c r="A174" s="349"/>
      <c r="B174" s="349"/>
      <c r="C174" s="349"/>
      <c r="D174" s="349"/>
      <c r="E174" s="349"/>
      <c r="F174" s="349"/>
      <c r="G174" s="349"/>
      <c r="H174" s="349"/>
      <c r="I174" s="349"/>
      <c r="J174" s="349"/>
      <c r="K174" s="34"/>
    </row>
    <row r="175" spans="1:11">
      <c r="A175" s="349"/>
      <c r="B175" s="349"/>
      <c r="C175" s="349"/>
      <c r="D175" s="349"/>
      <c r="E175" s="349"/>
      <c r="F175" s="349"/>
      <c r="G175" s="349"/>
      <c r="H175" s="349"/>
      <c r="I175" s="349"/>
      <c r="J175" s="349"/>
      <c r="K175" s="34"/>
    </row>
    <row r="176" spans="1:11">
      <c r="A176" s="349"/>
      <c r="B176" s="349"/>
      <c r="C176" s="349"/>
      <c r="D176" s="349"/>
      <c r="E176" s="349"/>
      <c r="F176" s="349"/>
      <c r="G176" s="349"/>
      <c r="H176" s="349"/>
      <c r="I176" s="349"/>
      <c r="J176" s="349"/>
      <c r="K176" s="34"/>
    </row>
    <row r="177" spans="1:11">
      <c r="A177" s="349"/>
      <c r="B177" s="349"/>
      <c r="C177" s="349"/>
      <c r="D177" s="349"/>
      <c r="E177" s="349"/>
      <c r="F177" s="349"/>
      <c r="G177" s="349"/>
      <c r="H177" s="349"/>
      <c r="I177" s="349"/>
      <c r="J177" s="349"/>
      <c r="K177" s="34"/>
    </row>
    <row r="178" spans="1:11">
      <c r="A178" s="349"/>
      <c r="B178" s="349"/>
      <c r="C178" s="349"/>
      <c r="D178" s="349"/>
      <c r="E178" s="349"/>
      <c r="F178" s="349"/>
      <c r="G178" s="349"/>
      <c r="H178" s="349"/>
      <c r="I178" s="349"/>
      <c r="J178" s="349"/>
      <c r="K178" s="34"/>
    </row>
    <row r="179" spans="1:11">
      <c r="A179" s="349"/>
      <c r="B179" s="349"/>
      <c r="C179" s="349"/>
      <c r="D179" s="349"/>
      <c r="E179" s="349"/>
      <c r="F179" s="349"/>
      <c r="G179" s="349"/>
      <c r="H179" s="349"/>
      <c r="I179" s="349"/>
      <c r="J179" s="349"/>
      <c r="K179" s="34"/>
    </row>
    <row r="180" spans="1:11">
      <c r="A180" s="349"/>
      <c r="B180" s="349"/>
      <c r="C180" s="349"/>
      <c r="D180" s="349"/>
      <c r="E180" s="349"/>
      <c r="F180" s="349"/>
      <c r="G180" s="349"/>
      <c r="H180" s="349"/>
      <c r="I180" s="349"/>
      <c r="J180" s="349"/>
      <c r="K180" s="34"/>
    </row>
    <row r="181" spans="1:11">
      <c r="A181" s="349"/>
      <c r="B181" s="349"/>
      <c r="C181" s="349"/>
      <c r="D181" s="349"/>
      <c r="E181" s="349"/>
      <c r="F181" s="349"/>
      <c r="G181" s="349"/>
      <c r="H181" s="349"/>
      <c r="I181" s="349"/>
      <c r="J181" s="349"/>
      <c r="K181" s="34"/>
    </row>
    <row r="182" spans="1:11">
      <c r="A182" s="349"/>
      <c r="B182" s="349"/>
      <c r="C182" s="349"/>
      <c r="D182" s="349"/>
      <c r="E182" s="349"/>
      <c r="F182" s="349"/>
      <c r="G182" s="349"/>
      <c r="H182" s="349"/>
      <c r="I182" s="349"/>
      <c r="J182" s="349"/>
      <c r="K182" s="34"/>
    </row>
    <row r="183" spans="1:11">
      <c r="A183" s="349"/>
      <c r="B183" s="349"/>
      <c r="C183" s="349"/>
      <c r="D183" s="349"/>
      <c r="E183" s="349"/>
      <c r="F183" s="349"/>
      <c r="G183" s="349"/>
      <c r="H183" s="349"/>
      <c r="I183" s="349"/>
      <c r="J183" s="349"/>
      <c r="K183" s="34"/>
    </row>
    <row r="184" spans="1:11">
      <c r="A184" s="349"/>
      <c r="B184" s="349"/>
      <c r="C184" s="349"/>
      <c r="D184" s="349"/>
      <c r="E184" s="349"/>
      <c r="F184" s="349"/>
      <c r="G184" s="349"/>
      <c r="H184" s="349"/>
      <c r="I184" s="349"/>
      <c r="J184" s="349"/>
      <c r="K184" s="34"/>
    </row>
    <row r="185" spans="1:11">
      <c r="A185" s="349"/>
      <c r="B185" s="349"/>
      <c r="C185" s="349"/>
      <c r="D185" s="349"/>
      <c r="E185" s="349"/>
      <c r="F185" s="349"/>
      <c r="G185" s="349"/>
      <c r="H185" s="349"/>
      <c r="I185" s="349"/>
      <c r="J185" s="349"/>
      <c r="K185" s="34"/>
    </row>
    <row r="186" spans="1:11">
      <c r="A186" s="349"/>
      <c r="B186" s="349"/>
      <c r="C186" s="349"/>
      <c r="D186" s="349"/>
      <c r="E186" s="349"/>
      <c r="F186" s="349"/>
      <c r="G186" s="349"/>
      <c r="H186" s="349"/>
      <c r="I186" s="349"/>
      <c r="J186" s="349"/>
      <c r="K186" s="34"/>
    </row>
    <row r="187" spans="1:11">
      <c r="A187" s="221"/>
      <c r="B187" s="221"/>
      <c r="C187" s="221"/>
      <c r="D187" s="221"/>
      <c r="E187" s="221"/>
      <c r="F187" s="221"/>
      <c r="G187" s="221"/>
      <c r="H187" s="221"/>
      <c r="I187" s="221"/>
      <c r="J187" s="221"/>
      <c r="K187" s="34"/>
    </row>
    <row r="188" spans="1:11">
      <c r="A188" s="34"/>
      <c r="B188" s="34"/>
      <c r="C188" s="34"/>
      <c r="D188" s="34"/>
      <c r="E188" s="34"/>
      <c r="F188" s="34"/>
      <c r="G188" s="34"/>
      <c r="H188" s="34"/>
      <c r="I188" s="34"/>
      <c r="J188" s="34"/>
      <c r="K188" s="34"/>
    </row>
    <row r="189" spans="1:11">
      <c r="A189" s="83" t="s">
        <v>49</v>
      </c>
      <c r="B189" s="34"/>
      <c r="C189" s="34"/>
      <c r="D189" s="34"/>
      <c r="E189" s="34"/>
      <c r="F189" s="34"/>
      <c r="G189" s="34"/>
      <c r="H189" s="34"/>
      <c r="I189" s="34"/>
      <c r="J189" s="34"/>
      <c r="K189" s="34"/>
    </row>
    <row r="190" spans="1:11">
      <c r="A190" s="34"/>
      <c r="B190" s="34"/>
      <c r="C190" s="34"/>
      <c r="D190" s="34"/>
      <c r="E190" s="34"/>
      <c r="F190" s="34"/>
      <c r="G190" s="34"/>
      <c r="H190" s="34"/>
      <c r="I190" s="34"/>
      <c r="J190" s="34"/>
      <c r="K190" s="34"/>
    </row>
    <row r="191" spans="1:11">
      <c r="A191" s="38" t="s">
        <v>50</v>
      </c>
      <c r="B191" s="34"/>
      <c r="C191" s="34"/>
      <c r="D191" s="34"/>
      <c r="E191" s="34"/>
      <c r="F191" s="34"/>
      <c r="G191" s="34"/>
      <c r="H191" s="34"/>
      <c r="I191" s="34"/>
      <c r="J191" s="34"/>
      <c r="K191" s="34"/>
    </row>
    <row r="192" spans="1:11">
      <c r="A192" s="38" t="s">
        <v>158</v>
      </c>
      <c r="B192" s="34"/>
      <c r="C192" s="34"/>
      <c r="D192" s="34"/>
      <c r="E192" s="34"/>
      <c r="F192" s="34"/>
      <c r="G192" s="34"/>
      <c r="H192" s="34"/>
      <c r="I192" s="34"/>
      <c r="J192" s="34"/>
      <c r="K192" s="34"/>
    </row>
    <row r="193" spans="1:11">
      <c r="A193" s="38" t="s">
        <v>51</v>
      </c>
      <c r="B193" s="34"/>
      <c r="C193" s="34"/>
      <c r="D193" s="34"/>
      <c r="E193" s="34"/>
      <c r="F193" s="34"/>
      <c r="G193" s="34"/>
      <c r="H193" s="34"/>
      <c r="I193" s="34"/>
      <c r="J193" s="34"/>
      <c r="K193" s="34"/>
    </row>
    <row r="194" spans="1:11">
      <c r="A194" s="38" t="s">
        <v>52</v>
      </c>
      <c r="B194" s="34"/>
      <c r="C194" s="34"/>
      <c r="D194" s="34"/>
      <c r="E194" s="34"/>
      <c r="F194" s="34"/>
      <c r="G194" s="34"/>
      <c r="H194" s="34"/>
      <c r="I194" s="34"/>
      <c r="J194" s="34"/>
      <c r="K194" s="34"/>
    </row>
    <row r="195" spans="1:11">
      <c r="A195" s="38" t="s">
        <v>53</v>
      </c>
      <c r="B195" s="34"/>
      <c r="C195" s="34"/>
      <c r="D195" s="34"/>
      <c r="E195" s="34"/>
      <c r="F195" s="34"/>
      <c r="G195" s="34"/>
      <c r="H195" s="34"/>
      <c r="I195" s="34"/>
      <c r="J195" s="34"/>
      <c r="K195" s="34"/>
    </row>
    <row r="196" spans="1:11">
      <c r="A196" s="38" t="s">
        <v>54</v>
      </c>
      <c r="B196" s="34"/>
      <c r="C196" s="34"/>
      <c r="D196" s="34"/>
      <c r="E196" s="34"/>
      <c r="F196" s="34"/>
      <c r="G196" s="34"/>
      <c r="H196" s="34"/>
      <c r="I196" s="34"/>
      <c r="J196" s="34"/>
      <c r="K196" s="34"/>
    </row>
    <row r="197" spans="1:11">
      <c r="A197" s="38" t="s">
        <v>55</v>
      </c>
      <c r="B197" s="34"/>
      <c r="C197" s="34"/>
      <c r="D197" s="34"/>
      <c r="E197" s="34"/>
      <c r="F197" s="34"/>
      <c r="G197" s="34"/>
      <c r="H197" s="34"/>
      <c r="I197" s="34"/>
      <c r="J197" s="34"/>
      <c r="K197" s="34"/>
    </row>
    <row r="198" spans="1:11">
      <c r="A198" s="38" t="s">
        <v>56</v>
      </c>
      <c r="B198" s="34"/>
      <c r="C198" s="34"/>
      <c r="D198" s="34"/>
      <c r="E198" s="34"/>
      <c r="F198" s="34"/>
      <c r="G198" s="34"/>
      <c r="H198" s="34"/>
      <c r="I198" s="34"/>
      <c r="J198" s="34"/>
      <c r="K198" s="34"/>
    </row>
    <row r="199" spans="1:11">
      <c r="A199" s="38" t="s">
        <v>57</v>
      </c>
      <c r="B199" s="34"/>
      <c r="C199" s="34"/>
      <c r="D199" s="34"/>
      <c r="E199" s="34"/>
      <c r="F199" s="34"/>
      <c r="G199" s="34"/>
      <c r="H199" s="34"/>
      <c r="I199" s="34"/>
      <c r="J199" s="34"/>
      <c r="K199" s="34"/>
    </row>
    <row r="200" spans="1:11">
      <c r="A200" s="38" t="s">
        <v>58</v>
      </c>
      <c r="B200" s="34"/>
      <c r="C200" s="34"/>
      <c r="D200" s="34"/>
      <c r="E200" s="34"/>
      <c r="F200" s="34"/>
      <c r="G200" s="34"/>
      <c r="H200" s="34"/>
      <c r="I200" s="34"/>
      <c r="J200" s="34"/>
      <c r="K200" s="34"/>
    </row>
    <row r="201" spans="1:11">
      <c r="A201" s="34"/>
      <c r="B201" s="34"/>
      <c r="C201" s="34"/>
      <c r="D201" s="34"/>
      <c r="E201" s="34"/>
      <c r="F201" s="34"/>
      <c r="G201" s="34"/>
      <c r="H201" s="34"/>
      <c r="I201" s="34"/>
      <c r="J201" s="34"/>
      <c r="K201" s="34"/>
    </row>
    <row r="202" spans="1:11">
      <c r="A202" s="34"/>
      <c r="B202" s="34"/>
      <c r="C202" s="34"/>
      <c r="D202" s="34"/>
      <c r="E202" s="34"/>
      <c r="F202" s="34"/>
      <c r="G202" s="34"/>
      <c r="H202" s="34"/>
      <c r="I202" s="34"/>
      <c r="J202" s="34"/>
      <c r="K202" s="34"/>
    </row>
    <row r="203" spans="1:11">
      <c r="A203" s="34"/>
      <c r="B203" s="34"/>
      <c r="C203" s="34"/>
      <c r="D203" s="34"/>
      <c r="E203" s="34"/>
      <c r="F203" s="34"/>
      <c r="G203" s="34"/>
      <c r="H203" s="34"/>
      <c r="I203" s="34"/>
      <c r="J203" s="34"/>
      <c r="K203" s="34"/>
    </row>
    <row r="204" spans="1:11">
      <c r="A204" s="34"/>
      <c r="B204" s="34"/>
      <c r="C204" s="34"/>
      <c r="D204" s="34"/>
      <c r="E204" s="34"/>
      <c r="F204" s="34"/>
      <c r="G204" s="34"/>
      <c r="H204" s="34"/>
      <c r="I204" s="34"/>
      <c r="J204" s="34"/>
      <c r="K204" s="34"/>
    </row>
    <row r="205" spans="1:11">
      <c r="A205" s="34"/>
      <c r="B205" s="34"/>
      <c r="C205" s="34"/>
      <c r="D205" s="34"/>
      <c r="E205" s="34"/>
      <c r="F205" s="34"/>
      <c r="G205" s="34"/>
      <c r="H205" s="34"/>
      <c r="I205" s="34"/>
      <c r="J205" s="34"/>
      <c r="K205" s="34"/>
    </row>
    <row r="206" spans="1:11">
      <c r="A206" s="34"/>
      <c r="B206" s="34"/>
      <c r="C206" s="34"/>
      <c r="D206" s="34"/>
      <c r="E206" s="34"/>
      <c r="F206" s="34"/>
      <c r="G206" s="34"/>
      <c r="H206" s="34"/>
      <c r="I206" s="34"/>
      <c r="J206" s="34"/>
      <c r="K206" s="34"/>
    </row>
    <row r="207" spans="1:11">
      <c r="A207" s="34"/>
      <c r="B207" s="34"/>
      <c r="C207" s="34"/>
      <c r="D207" s="34"/>
      <c r="E207" s="34"/>
      <c r="F207" s="34"/>
      <c r="G207" s="34"/>
      <c r="H207" s="34"/>
      <c r="I207" s="34"/>
      <c r="J207" s="34"/>
      <c r="K207" s="34"/>
    </row>
    <row r="208" spans="1:11">
      <c r="A208" s="34"/>
      <c r="B208" s="34"/>
      <c r="C208" s="34"/>
      <c r="D208" s="34"/>
      <c r="E208" s="34"/>
      <c r="F208" s="34"/>
      <c r="G208" s="34"/>
      <c r="H208" s="34"/>
      <c r="I208" s="34"/>
      <c r="J208" s="34"/>
      <c r="K208" s="34"/>
    </row>
    <row r="209" spans="1:11">
      <c r="A209" s="34"/>
      <c r="B209" s="34"/>
      <c r="C209" s="34"/>
      <c r="D209" s="34"/>
      <c r="E209" s="34"/>
      <c r="F209" s="34"/>
      <c r="G209" s="34"/>
      <c r="H209" s="34"/>
      <c r="I209" s="34"/>
      <c r="J209" s="34"/>
      <c r="K209" s="34"/>
    </row>
    <row r="210" spans="1:11">
      <c r="A210" s="34"/>
      <c r="B210" s="34"/>
      <c r="C210" s="34"/>
      <c r="D210" s="34"/>
      <c r="E210" s="34"/>
      <c r="F210" s="34"/>
      <c r="G210" s="34"/>
      <c r="H210" s="34"/>
      <c r="I210" s="34"/>
      <c r="J210" s="34"/>
      <c r="K210" s="34"/>
    </row>
    <row r="211" spans="1:11">
      <c r="A211" s="34"/>
      <c r="B211" s="34"/>
      <c r="C211" s="34"/>
      <c r="D211" s="34"/>
      <c r="E211" s="34"/>
      <c r="F211" s="34"/>
      <c r="G211" s="34"/>
      <c r="H211" s="34"/>
      <c r="I211" s="34"/>
      <c r="J211" s="34"/>
      <c r="K211" s="34"/>
    </row>
    <row r="212" spans="1:11">
      <c r="A212" s="34"/>
      <c r="B212" s="34"/>
      <c r="C212" s="34"/>
      <c r="D212" s="34"/>
      <c r="E212" s="34"/>
      <c r="F212" s="34"/>
      <c r="G212" s="34"/>
      <c r="H212" s="34"/>
      <c r="I212" s="34"/>
      <c r="J212" s="34"/>
      <c r="K212" s="34"/>
    </row>
    <row r="213" spans="1:11">
      <c r="A213" s="34"/>
      <c r="B213" s="34"/>
      <c r="C213" s="34"/>
      <c r="D213" s="34"/>
      <c r="E213" s="34"/>
      <c r="F213" s="34"/>
      <c r="G213" s="34"/>
      <c r="H213" s="34"/>
      <c r="I213" s="34"/>
      <c r="J213" s="34"/>
      <c r="K213" s="34"/>
    </row>
    <row r="214" spans="1:11">
      <c r="A214" s="34"/>
      <c r="B214" s="34"/>
      <c r="C214" s="34"/>
      <c r="D214" s="34"/>
      <c r="E214" s="34"/>
      <c r="F214" s="34"/>
      <c r="G214" s="34"/>
      <c r="H214" s="34"/>
      <c r="I214" s="34"/>
      <c r="J214" s="34"/>
      <c r="K214" s="34"/>
    </row>
    <row r="215" spans="1:11">
      <c r="A215" s="34"/>
      <c r="B215" s="34"/>
      <c r="C215" s="34"/>
      <c r="D215" s="34"/>
      <c r="E215" s="34"/>
      <c r="F215" s="34"/>
      <c r="G215" s="34"/>
      <c r="H215" s="34"/>
      <c r="I215" s="34"/>
      <c r="J215" s="34"/>
      <c r="K215" s="34"/>
    </row>
    <row r="216" spans="1:11">
      <c r="A216" s="34"/>
      <c r="B216" s="34"/>
      <c r="C216" s="34"/>
      <c r="D216" s="34"/>
      <c r="E216" s="34"/>
      <c r="F216" s="34"/>
      <c r="G216" s="34"/>
      <c r="H216" s="34"/>
      <c r="I216" s="34"/>
      <c r="J216" s="34"/>
      <c r="K216" s="34"/>
    </row>
    <row r="217" spans="1:11">
      <c r="A217" s="34"/>
      <c r="B217" s="34"/>
      <c r="C217" s="34"/>
      <c r="D217" s="34"/>
      <c r="E217" s="34"/>
      <c r="F217" s="34"/>
      <c r="G217" s="34"/>
      <c r="H217" s="34"/>
      <c r="I217" s="34"/>
      <c r="J217" s="34"/>
      <c r="K217" s="34"/>
    </row>
    <row r="218" spans="1:11">
      <c r="A218" s="34"/>
      <c r="B218" s="34"/>
      <c r="C218" s="34"/>
      <c r="D218" s="34"/>
      <c r="E218" s="34"/>
      <c r="F218" s="34"/>
      <c r="G218" s="34"/>
      <c r="H218" s="34"/>
      <c r="I218" s="34"/>
      <c r="J218" s="34"/>
      <c r="K218" s="34"/>
    </row>
    <row r="219" spans="1:11">
      <c r="A219" s="34"/>
      <c r="B219" s="34"/>
      <c r="C219" s="34"/>
      <c r="D219" s="34"/>
      <c r="E219" s="34"/>
      <c r="F219" s="34"/>
      <c r="G219" s="34"/>
      <c r="H219" s="34"/>
      <c r="I219" s="34"/>
      <c r="J219" s="34"/>
      <c r="K219" s="34"/>
    </row>
    <row r="220" spans="1:11">
      <c r="A220" s="34"/>
      <c r="B220" s="34"/>
      <c r="C220" s="34"/>
      <c r="D220" s="34"/>
      <c r="E220" s="34"/>
      <c r="F220" s="34"/>
      <c r="G220" s="34"/>
      <c r="H220" s="34"/>
      <c r="I220" s="34"/>
      <c r="J220" s="34"/>
      <c r="K220" s="34"/>
    </row>
    <row r="221" spans="1:11">
      <c r="A221" s="34"/>
      <c r="B221" s="34"/>
      <c r="C221" s="34"/>
      <c r="D221" s="34"/>
      <c r="E221" s="34"/>
      <c r="F221" s="34"/>
      <c r="G221" s="34"/>
      <c r="H221" s="34"/>
      <c r="I221" s="34"/>
      <c r="J221" s="34"/>
      <c r="K221" s="34"/>
    </row>
    <row r="222" spans="1:11">
      <c r="A222" s="34"/>
      <c r="B222" s="34"/>
      <c r="C222" s="34"/>
      <c r="D222" s="34"/>
      <c r="E222" s="34"/>
      <c r="F222" s="34"/>
      <c r="G222" s="34"/>
      <c r="H222" s="34"/>
      <c r="I222" s="34"/>
      <c r="J222" s="34"/>
      <c r="K222" s="34"/>
    </row>
    <row r="223" spans="1:11">
      <c r="A223" s="34"/>
      <c r="B223" s="34"/>
      <c r="C223" s="34"/>
      <c r="D223" s="34"/>
      <c r="E223" s="34"/>
      <c r="F223" s="34"/>
      <c r="G223" s="34"/>
      <c r="H223" s="34"/>
      <c r="I223" s="34"/>
      <c r="J223" s="34"/>
      <c r="K223" s="34"/>
    </row>
    <row r="224" spans="1:11">
      <c r="A224" s="34"/>
      <c r="B224" s="34"/>
      <c r="C224" s="34"/>
      <c r="D224" s="34"/>
      <c r="E224" s="34"/>
      <c r="F224" s="34"/>
      <c r="G224" s="34"/>
      <c r="H224" s="34"/>
      <c r="I224" s="34"/>
      <c r="J224" s="34"/>
      <c r="K224" s="34"/>
    </row>
    <row r="225" spans="1:11">
      <c r="A225" s="34"/>
      <c r="B225" s="34"/>
      <c r="C225" s="34"/>
      <c r="D225" s="34"/>
      <c r="E225" s="34"/>
      <c r="F225" s="34"/>
      <c r="G225" s="34"/>
      <c r="H225" s="34"/>
      <c r="I225" s="34"/>
      <c r="J225" s="34"/>
      <c r="K225" s="34"/>
    </row>
    <row r="226" spans="1:11">
      <c r="A226" s="34"/>
      <c r="B226" s="34"/>
      <c r="C226" s="34"/>
      <c r="D226" s="34"/>
      <c r="E226" s="34"/>
      <c r="F226" s="34"/>
      <c r="G226" s="34"/>
      <c r="H226" s="34"/>
      <c r="I226" s="34"/>
      <c r="J226" s="34"/>
      <c r="K226" s="34"/>
    </row>
    <row r="227" spans="1:11">
      <c r="A227" s="34"/>
      <c r="B227" s="34"/>
      <c r="C227" s="34"/>
      <c r="D227" s="34"/>
      <c r="E227" s="34"/>
      <c r="F227" s="34"/>
      <c r="G227" s="34"/>
      <c r="H227" s="34"/>
      <c r="I227" s="34"/>
      <c r="J227" s="34"/>
      <c r="K227" s="34"/>
    </row>
    <row r="228" spans="1:11">
      <c r="A228" s="34"/>
      <c r="B228" s="34"/>
      <c r="C228" s="34"/>
      <c r="D228" s="34"/>
      <c r="E228" s="34"/>
      <c r="F228" s="34"/>
      <c r="G228" s="34"/>
      <c r="H228" s="34"/>
      <c r="I228" s="34"/>
      <c r="J228" s="34"/>
      <c r="K228" s="34"/>
    </row>
    <row r="229" spans="1:11">
      <c r="A229" s="34"/>
      <c r="B229" s="34"/>
      <c r="C229" s="34"/>
      <c r="D229" s="34"/>
      <c r="E229" s="34"/>
      <c r="F229" s="34"/>
      <c r="G229" s="34"/>
      <c r="H229" s="34"/>
      <c r="I229" s="34"/>
      <c r="J229" s="34"/>
      <c r="K229" s="34"/>
    </row>
    <row r="230" spans="1:11">
      <c r="A230" s="34"/>
      <c r="B230" s="34"/>
      <c r="C230" s="34"/>
      <c r="D230" s="34"/>
      <c r="E230" s="34"/>
      <c r="F230" s="34"/>
      <c r="G230" s="34"/>
      <c r="H230" s="34"/>
      <c r="I230" s="34"/>
      <c r="J230" s="34"/>
      <c r="K230" s="34"/>
    </row>
    <row r="231" spans="1:11">
      <c r="A231" s="34"/>
      <c r="B231" s="34"/>
      <c r="C231" s="34"/>
      <c r="D231" s="34"/>
      <c r="E231" s="34"/>
      <c r="F231" s="34"/>
      <c r="G231" s="34"/>
      <c r="H231" s="34"/>
      <c r="I231" s="34"/>
      <c r="J231" s="34"/>
      <c r="K231" s="34"/>
    </row>
    <row r="232" spans="1:11">
      <c r="A232" s="34"/>
      <c r="B232" s="34"/>
      <c r="C232" s="34"/>
      <c r="D232" s="34"/>
      <c r="E232" s="34"/>
      <c r="F232" s="34"/>
      <c r="G232" s="34"/>
      <c r="H232" s="34"/>
      <c r="I232" s="34"/>
      <c r="J232" s="34"/>
      <c r="K232" s="34"/>
    </row>
    <row r="233" spans="1:11">
      <c r="A233" s="34"/>
      <c r="B233" s="34"/>
      <c r="C233" s="34"/>
      <c r="D233" s="34"/>
      <c r="E233" s="34"/>
      <c r="F233" s="34"/>
      <c r="G233" s="34"/>
      <c r="H233" s="34"/>
      <c r="I233" s="34"/>
      <c r="J233" s="34"/>
      <c r="K233" s="34"/>
    </row>
    <row r="234" spans="1:11">
      <c r="A234" s="34"/>
      <c r="B234" s="34"/>
      <c r="C234" s="34"/>
      <c r="D234" s="34"/>
      <c r="E234" s="34"/>
      <c r="F234" s="34"/>
      <c r="G234" s="34"/>
      <c r="H234" s="34"/>
      <c r="I234" s="34"/>
      <c r="J234" s="34"/>
      <c r="K234" s="34"/>
    </row>
    <row r="235" spans="1:11">
      <c r="A235" s="34"/>
      <c r="B235" s="34"/>
      <c r="C235" s="34"/>
      <c r="D235" s="34"/>
      <c r="E235" s="34"/>
      <c r="F235" s="34"/>
      <c r="G235" s="34"/>
      <c r="H235" s="34"/>
      <c r="I235" s="34"/>
      <c r="J235" s="34"/>
      <c r="K235" s="34"/>
    </row>
    <row r="236" spans="1:11">
      <c r="A236" s="34"/>
      <c r="B236" s="34"/>
      <c r="C236" s="34"/>
      <c r="D236" s="34"/>
      <c r="E236" s="34"/>
      <c r="F236" s="34"/>
      <c r="G236" s="34"/>
      <c r="H236" s="34"/>
      <c r="I236" s="34"/>
      <c r="J236" s="34"/>
      <c r="K236" s="34"/>
    </row>
    <row r="237" spans="1:11">
      <c r="A237" s="34"/>
      <c r="B237" s="34"/>
      <c r="C237" s="34"/>
      <c r="D237" s="34"/>
      <c r="E237" s="34"/>
      <c r="F237" s="34"/>
      <c r="G237" s="34"/>
      <c r="H237" s="34"/>
      <c r="I237" s="34"/>
      <c r="J237" s="34"/>
      <c r="K237" s="34"/>
    </row>
    <row r="238" spans="1:11">
      <c r="A238" s="34"/>
      <c r="B238" s="34"/>
      <c r="C238" s="34"/>
      <c r="D238" s="34"/>
      <c r="E238" s="34"/>
      <c r="F238" s="34"/>
      <c r="G238" s="34"/>
      <c r="H238" s="34"/>
      <c r="I238" s="34"/>
      <c r="J238" s="34"/>
      <c r="K238" s="34"/>
    </row>
    <row r="239" spans="1:11">
      <c r="A239" s="34"/>
      <c r="B239" s="34"/>
      <c r="C239" s="34"/>
      <c r="D239" s="34"/>
      <c r="E239" s="34"/>
      <c r="F239" s="34"/>
      <c r="G239" s="34"/>
      <c r="H239" s="34"/>
      <c r="I239" s="34"/>
      <c r="J239" s="34"/>
      <c r="K239" s="34"/>
    </row>
    <row r="240" spans="1:11">
      <c r="A240" s="34"/>
      <c r="B240" s="34"/>
      <c r="C240" s="34"/>
      <c r="D240" s="34"/>
      <c r="E240" s="34"/>
      <c r="F240" s="34"/>
      <c r="G240" s="34"/>
      <c r="H240" s="34"/>
      <c r="I240" s="34"/>
      <c r="J240" s="34"/>
      <c r="K240" s="34"/>
    </row>
    <row r="241" spans="1:11">
      <c r="A241" s="34"/>
      <c r="B241" s="34"/>
      <c r="C241" s="34"/>
      <c r="D241" s="34"/>
      <c r="E241" s="34"/>
      <c r="F241" s="34"/>
      <c r="G241" s="34"/>
      <c r="H241" s="34"/>
      <c r="I241" s="34"/>
      <c r="J241" s="34"/>
      <c r="K241" s="34"/>
    </row>
    <row r="242" spans="1:11">
      <c r="A242" s="34"/>
      <c r="B242" s="34"/>
      <c r="C242" s="34"/>
      <c r="D242" s="34"/>
      <c r="E242" s="34"/>
      <c r="F242" s="34"/>
      <c r="G242" s="34"/>
      <c r="H242" s="34"/>
      <c r="I242" s="34"/>
      <c r="J242" s="34"/>
      <c r="K242" s="34"/>
    </row>
    <row r="243" spans="1:11">
      <c r="A243" s="34"/>
      <c r="B243" s="34"/>
      <c r="C243" s="34"/>
      <c r="D243" s="34"/>
      <c r="E243" s="34"/>
      <c r="F243" s="34"/>
      <c r="G243" s="34"/>
      <c r="H243" s="34"/>
      <c r="I243" s="34"/>
      <c r="J243" s="34"/>
      <c r="K243" s="34"/>
    </row>
    <row r="244" spans="1:11">
      <c r="A244" s="108" t="s">
        <v>59</v>
      </c>
      <c r="B244" s="34"/>
      <c r="C244" s="34" t="s">
        <v>60</v>
      </c>
      <c r="D244" s="34"/>
      <c r="E244" s="34"/>
      <c r="F244" s="34"/>
      <c r="G244" s="34"/>
      <c r="H244" s="34"/>
      <c r="I244" s="34"/>
      <c r="J244" s="34"/>
      <c r="K244" s="34"/>
    </row>
    <row r="245" spans="1:11">
      <c r="A245" s="34"/>
      <c r="B245" s="34"/>
      <c r="C245" s="34"/>
      <c r="D245" s="34"/>
      <c r="E245" s="34"/>
      <c r="F245" s="34"/>
      <c r="G245" s="34"/>
      <c r="H245" s="34"/>
      <c r="I245" s="34"/>
      <c r="J245" s="34"/>
      <c r="K245" s="34"/>
    </row>
    <row r="246" spans="1:11">
      <c r="A246" s="38" t="s">
        <v>61</v>
      </c>
      <c r="B246" s="34"/>
      <c r="C246" s="34"/>
      <c r="D246" s="34"/>
      <c r="E246" s="34"/>
      <c r="F246" s="34"/>
      <c r="G246" s="34"/>
      <c r="H246" s="34"/>
      <c r="I246" s="34"/>
      <c r="J246" s="34"/>
      <c r="K246" s="34"/>
    </row>
    <row r="247" spans="1:11">
      <c r="A247" s="38" t="s">
        <v>62</v>
      </c>
      <c r="B247" s="34"/>
      <c r="C247" s="34"/>
      <c r="D247" s="34"/>
      <c r="E247" s="34"/>
      <c r="F247" s="34"/>
      <c r="G247" s="34"/>
      <c r="H247" s="34"/>
      <c r="I247" s="34"/>
      <c r="J247" s="34"/>
      <c r="K247" s="34"/>
    </row>
    <row r="248" spans="1:11">
      <c r="A248" s="38" t="s">
        <v>63</v>
      </c>
      <c r="B248" s="34"/>
      <c r="C248" s="34"/>
      <c r="D248" s="34"/>
      <c r="E248" s="34"/>
      <c r="F248" s="34"/>
      <c r="G248" s="34"/>
      <c r="H248" s="34"/>
      <c r="I248" s="34"/>
      <c r="J248" s="34"/>
      <c r="K248" s="34"/>
    </row>
    <row r="249" spans="1:11">
      <c r="A249" s="34"/>
      <c r="B249" s="34"/>
      <c r="C249" s="34"/>
      <c r="D249" s="34"/>
      <c r="E249" s="34"/>
      <c r="F249" s="34"/>
      <c r="G249" s="34"/>
      <c r="H249" s="34"/>
      <c r="I249" s="34"/>
      <c r="J249" s="34"/>
      <c r="K249" s="34"/>
    </row>
    <row r="250" spans="1:11">
      <c r="A250" s="34"/>
      <c r="B250" s="34"/>
      <c r="C250" s="34"/>
      <c r="D250" s="34"/>
      <c r="E250" s="34"/>
      <c r="F250" s="34"/>
      <c r="G250" s="34"/>
      <c r="H250" s="34"/>
      <c r="I250" s="46"/>
      <c r="J250" s="34"/>
      <c r="K250" s="34"/>
    </row>
    <row r="251" spans="1:11">
      <c r="A251" s="34"/>
      <c r="B251" s="34"/>
      <c r="C251" s="34"/>
      <c r="D251" s="34"/>
      <c r="E251" s="34"/>
      <c r="F251" s="34"/>
      <c r="G251" s="34"/>
      <c r="H251" s="34"/>
      <c r="I251" s="46"/>
      <c r="J251" s="34"/>
      <c r="K251" s="34"/>
    </row>
    <row r="252" spans="1:11">
      <c r="A252" s="34"/>
      <c r="B252" s="34"/>
      <c r="C252" s="34"/>
      <c r="D252" s="34"/>
      <c r="E252" s="34"/>
      <c r="F252" s="34"/>
      <c r="G252" s="34"/>
      <c r="H252" s="34"/>
      <c r="I252" s="46"/>
      <c r="J252" s="34"/>
      <c r="K252" s="34"/>
    </row>
    <row r="253" spans="1:11">
      <c r="A253" s="34"/>
      <c r="B253" s="34"/>
      <c r="C253" s="34"/>
      <c r="D253" s="34"/>
      <c r="E253" s="34"/>
      <c r="F253" s="34"/>
      <c r="G253" s="34"/>
      <c r="H253" s="34"/>
      <c r="I253" s="46"/>
      <c r="J253" s="34"/>
      <c r="K253" s="34"/>
    </row>
    <row r="254" spans="1:11">
      <c r="A254" s="34"/>
      <c r="B254" s="34"/>
      <c r="C254" s="34"/>
      <c r="D254" s="34"/>
      <c r="E254" s="34"/>
      <c r="F254" s="34"/>
      <c r="G254" s="34"/>
      <c r="H254" s="34"/>
      <c r="I254" s="46"/>
      <c r="J254" s="34"/>
      <c r="K254" s="34"/>
    </row>
    <row r="255" spans="1:11">
      <c r="A255" s="34"/>
      <c r="B255" s="34"/>
      <c r="C255" s="34"/>
      <c r="D255" s="34"/>
      <c r="E255" s="34"/>
      <c r="F255" s="34"/>
      <c r="G255" s="34"/>
      <c r="H255" s="34"/>
      <c r="I255" s="46"/>
      <c r="J255" s="34"/>
      <c r="K255" s="34"/>
    </row>
    <row r="256" spans="1:11">
      <c r="A256" s="34"/>
      <c r="B256" s="34"/>
      <c r="C256" s="34"/>
      <c r="D256" s="34"/>
      <c r="E256" s="34"/>
      <c r="F256" s="34"/>
      <c r="G256" s="34"/>
      <c r="H256" s="34"/>
      <c r="I256" s="46"/>
      <c r="J256" s="34"/>
      <c r="K256" s="34"/>
    </row>
    <row r="257" spans="1:11">
      <c r="A257" s="34"/>
      <c r="B257" s="34"/>
      <c r="C257" s="34"/>
      <c r="D257" s="34"/>
      <c r="E257" s="34"/>
      <c r="F257" s="34"/>
      <c r="G257" s="34"/>
      <c r="H257" s="34"/>
      <c r="I257" s="46"/>
      <c r="J257" s="34"/>
      <c r="K257" s="34"/>
    </row>
    <row r="258" spans="1:11">
      <c r="A258" s="34"/>
      <c r="B258" s="34"/>
      <c r="C258" s="34"/>
      <c r="D258" s="34"/>
      <c r="E258" s="34"/>
      <c r="F258" s="34"/>
      <c r="G258" s="34"/>
      <c r="H258" s="34"/>
      <c r="I258" s="46"/>
      <c r="J258" s="34"/>
      <c r="K258" s="34"/>
    </row>
    <row r="259" spans="1:11">
      <c r="A259" s="34"/>
      <c r="B259" s="34"/>
      <c r="C259" s="34"/>
      <c r="D259" s="34"/>
      <c r="E259" s="34"/>
      <c r="F259" s="34"/>
      <c r="G259" s="34"/>
      <c r="H259" s="34"/>
      <c r="I259" s="46"/>
      <c r="J259" s="34"/>
      <c r="K259" s="34"/>
    </row>
    <row r="260" spans="1:11">
      <c r="A260" s="34"/>
      <c r="B260" s="34"/>
      <c r="C260" s="34"/>
      <c r="D260" s="34"/>
      <c r="E260" s="34"/>
      <c r="F260" s="34"/>
      <c r="G260" s="34"/>
      <c r="H260" s="34"/>
      <c r="I260" s="46"/>
      <c r="J260" s="34"/>
      <c r="K260" s="34"/>
    </row>
    <row r="261" spans="1:11">
      <c r="A261" s="34"/>
      <c r="B261" s="34"/>
      <c r="C261" s="34"/>
      <c r="D261" s="34"/>
      <c r="E261" s="34"/>
      <c r="F261" s="34"/>
      <c r="G261" s="34"/>
      <c r="H261" s="34"/>
      <c r="I261" s="46"/>
      <c r="J261" s="34"/>
      <c r="K261" s="34"/>
    </row>
    <row r="262" spans="1:11">
      <c r="A262" s="34"/>
      <c r="B262" s="34"/>
      <c r="C262" s="34"/>
      <c r="D262" s="34"/>
      <c r="E262" s="34"/>
      <c r="F262" s="34"/>
      <c r="G262" s="34"/>
      <c r="H262" s="34"/>
      <c r="I262" s="46"/>
      <c r="J262" s="34"/>
      <c r="K262" s="34"/>
    </row>
    <row r="263" spans="1:11">
      <c r="A263" s="34"/>
      <c r="B263" s="34"/>
      <c r="C263" s="34"/>
      <c r="D263" s="34"/>
      <c r="E263" s="34"/>
      <c r="F263" s="34"/>
      <c r="G263" s="34"/>
      <c r="H263" s="34"/>
      <c r="I263" s="46"/>
      <c r="J263" s="34"/>
      <c r="K263" s="34"/>
    </row>
    <row r="264" spans="1:11">
      <c r="A264" s="34"/>
      <c r="B264" s="34"/>
      <c r="C264" s="34"/>
      <c r="D264" s="34"/>
      <c r="E264" s="34"/>
      <c r="F264" s="34"/>
      <c r="G264" s="34"/>
      <c r="H264" s="34"/>
      <c r="I264" s="46"/>
      <c r="J264" s="34"/>
      <c r="K264" s="34"/>
    </row>
    <row r="265" spans="1:11">
      <c r="A265" s="34"/>
      <c r="B265" s="34"/>
      <c r="C265" s="34"/>
      <c r="D265" s="34"/>
      <c r="E265" s="34"/>
      <c r="F265" s="34"/>
      <c r="G265" s="34"/>
      <c r="H265" s="34"/>
      <c r="I265" s="46"/>
      <c r="J265" s="34"/>
      <c r="K265" s="34"/>
    </row>
    <row r="266" spans="1:11">
      <c r="A266" s="34"/>
      <c r="B266" s="34"/>
      <c r="C266" s="34"/>
      <c r="D266" s="34"/>
      <c r="E266" s="34"/>
      <c r="F266" s="34"/>
      <c r="G266" s="34"/>
      <c r="H266" s="34"/>
      <c r="I266" s="46"/>
      <c r="J266" s="34"/>
      <c r="K266" s="34"/>
    </row>
    <row r="267" spans="1:11">
      <c r="A267" s="34"/>
      <c r="B267" s="34"/>
      <c r="C267" s="34"/>
      <c r="D267" s="34"/>
      <c r="E267" s="34"/>
      <c r="F267" s="34"/>
      <c r="G267" s="34"/>
      <c r="H267" s="34"/>
      <c r="I267" s="46"/>
      <c r="J267" s="34"/>
      <c r="K267" s="34"/>
    </row>
    <row r="268" spans="1:11">
      <c r="A268" s="34"/>
      <c r="B268" s="34"/>
      <c r="C268" s="34"/>
      <c r="D268" s="34"/>
      <c r="E268" s="34"/>
      <c r="F268" s="34"/>
      <c r="G268" s="34"/>
      <c r="H268" s="34"/>
      <c r="I268" s="46"/>
      <c r="J268" s="34"/>
      <c r="K268" s="34"/>
    </row>
    <row r="269" spans="1:11">
      <c r="A269" s="34"/>
      <c r="B269" s="34"/>
      <c r="C269" s="34"/>
      <c r="D269" s="34"/>
      <c r="E269" s="34"/>
      <c r="F269" s="34"/>
      <c r="G269" s="34"/>
      <c r="H269" s="34"/>
      <c r="I269" s="46"/>
      <c r="J269" s="34"/>
      <c r="K269" s="34"/>
    </row>
    <row r="270" spans="1:11">
      <c r="A270" s="34"/>
      <c r="B270" s="34"/>
      <c r="C270" s="34"/>
      <c r="D270" s="34"/>
      <c r="E270" s="34"/>
      <c r="F270" s="34"/>
      <c r="G270" s="34"/>
      <c r="H270" s="34"/>
      <c r="I270" s="46"/>
      <c r="J270" s="34"/>
      <c r="K270" s="34"/>
    </row>
    <row r="271" spans="1:11">
      <c r="A271" s="34"/>
      <c r="B271" s="34"/>
      <c r="C271" s="34"/>
      <c r="D271" s="34"/>
      <c r="E271" s="34"/>
      <c r="F271" s="34"/>
      <c r="G271" s="34"/>
      <c r="H271" s="34"/>
      <c r="I271" s="46"/>
      <c r="J271" s="34"/>
      <c r="K271" s="34"/>
    </row>
    <row r="272" spans="1:11">
      <c r="A272" s="34"/>
      <c r="B272" s="34"/>
      <c r="C272" s="34"/>
      <c r="D272" s="34"/>
      <c r="E272" s="34"/>
      <c r="F272" s="34"/>
      <c r="G272" s="34"/>
      <c r="H272" s="34"/>
      <c r="I272" s="46"/>
      <c r="J272" s="34"/>
      <c r="K272" s="34"/>
    </row>
    <row r="273" spans="1:11">
      <c r="A273" s="34"/>
      <c r="B273" s="34"/>
      <c r="C273" s="34"/>
      <c r="D273" s="34"/>
      <c r="E273" s="34"/>
      <c r="F273" s="34"/>
      <c r="G273" s="34"/>
      <c r="H273" s="34"/>
      <c r="I273" s="46"/>
      <c r="J273" s="34"/>
      <c r="K273" s="34"/>
    </row>
    <row r="274" spans="1:11">
      <c r="A274" s="34"/>
      <c r="B274" s="34"/>
      <c r="C274" s="34"/>
      <c r="D274" s="34"/>
      <c r="E274" s="34"/>
      <c r="F274" s="34"/>
      <c r="G274" s="34"/>
      <c r="H274" s="34"/>
      <c r="I274" s="46"/>
      <c r="J274" s="34"/>
      <c r="K274" s="34"/>
    </row>
    <row r="275" spans="1:11">
      <c r="A275" s="34"/>
      <c r="B275" s="34"/>
      <c r="C275" s="34"/>
      <c r="D275" s="34"/>
      <c r="E275" s="34"/>
      <c r="F275" s="34"/>
      <c r="G275" s="34"/>
      <c r="H275" s="34"/>
      <c r="I275" s="46"/>
      <c r="J275" s="34"/>
      <c r="K275" s="34"/>
    </row>
    <row r="276" spans="1:11">
      <c r="A276" s="34"/>
      <c r="B276" s="34"/>
      <c r="C276" s="34"/>
      <c r="D276" s="34"/>
      <c r="E276" s="34"/>
      <c r="F276" s="34"/>
      <c r="G276" s="34"/>
      <c r="H276" s="34"/>
      <c r="I276" s="46"/>
      <c r="J276" s="34"/>
      <c r="K276" s="34"/>
    </row>
    <row r="277" spans="1:11">
      <c r="A277" s="34"/>
      <c r="B277" s="34"/>
      <c r="C277" s="34"/>
      <c r="D277" s="34"/>
      <c r="E277" s="34"/>
      <c r="F277" s="34"/>
      <c r="G277" s="34"/>
      <c r="H277" s="34"/>
      <c r="I277" s="46"/>
      <c r="J277" s="34"/>
      <c r="K277" s="34"/>
    </row>
    <row r="278" spans="1:11">
      <c r="A278" s="34"/>
      <c r="B278" s="34"/>
      <c r="C278" s="34"/>
      <c r="D278" s="34"/>
      <c r="E278" s="34"/>
      <c r="F278" s="34"/>
      <c r="G278" s="34"/>
      <c r="H278" s="34"/>
      <c r="I278" s="46"/>
      <c r="J278" s="34"/>
      <c r="K278" s="34"/>
    </row>
    <row r="279" spans="1:11">
      <c r="A279" s="34"/>
      <c r="B279" s="34"/>
      <c r="C279" s="34"/>
      <c r="D279" s="34"/>
      <c r="E279" s="34"/>
      <c r="F279" s="34"/>
      <c r="G279" s="34"/>
      <c r="H279" s="34"/>
      <c r="I279" s="46"/>
      <c r="J279" s="34"/>
      <c r="K279" s="34"/>
    </row>
    <row r="280" spans="1:11">
      <c r="A280" s="34"/>
      <c r="B280" s="34"/>
      <c r="C280" s="34"/>
      <c r="D280" s="34"/>
      <c r="E280" s="34"/>
      <c r="F280" s="34"/>
      <c r="G280" s="34"/>
      <c r="H280" s="34"/>
      <c r="I280" s="46"/>
      <c r="J280" s="34"/>
      <c r="K280" s="34"/>
    </row>
    <row r="281" spans="1:11">
      <c r="A281" s="34"/>
      <c r="B281" s="34"/>
      <c r="C281" s="34"/>
      <c r="D281" s="34"/>
      <c r="E281" s="34"/>
      <c r="F281" s="34"/>
      <c r="G281" s="34"/>
      <c r="H281" s="34"/>
      <c r="I281" s="46"/>
      <c r="J281" s="34"/>
      <c r="K281" s="34"/>
    </row>
    <row r="282" spans="1:11">
      <c r="A282" s="34"/>
      <c r="B282" s="34"/>
      <c r="C282" s="34"/>
      <c r="D282" s="34"/>
      <c r="E282" s="34"/>
      <c r="F282" s="34"/>
      <c r="G282" s="34"/>
      <c r="H282" s="34"/>
      <c r="I282" s="46"/>
      <c r="J282" s="34"/>
      <c r="K282" s="34"/>
    </row>
    <row r="283" spans="1:11">
      <c r="A283" s="34"/>
      <c r="B283" s="34"/>
      <c r="C283" s="34"/>
      <c r="D283" s="34"/>
      <c r="E283" s="34"/>
      <c r="F283" s="34"/>
      <c r="G283" s="34"/>
      <c r="H283" s="34"/>
      <c r="I283" s="46"/>
      <c r="J283" s="34"/>
      <c r="K283" s="34"/>
    </row>
    <row r="284" spans="1:11">
      <c r="A284" s="34"/>
      <c r="B284" s="34"/>
      <c r="C284" s="34"/>
      <c r="D284" s="34"/>
      <c r="E284" s="34"/>
      <c r="F284" s="34"/>
      <c r="G284" s="34"/>
      <c r="H284" s="34"/>
      <c r="I284" s="46"/>
      <c r="J284" s="34"/>
      <c r="K284" s="34"/>
    </row>
    <row r="285" spans="1:11">
      <c r="A285" s="34"/>
      <c r="B285" s="34"/>
      <c r="C285" s="34"/>
      <c r="D285" s="34"/>
      <c r="E285" s="34"/>
      <c r="F285" s="34"/>
      <c r="G285" s="34"/>
      <c r="H285" s="34"/>
      <c r="I285" s="46"/>
      <c r="J285" s="34"/>
      <c r="K285" s="34"/>
    </row>
    <row r="286" spans="1:11">
      <c r="A286" s="34"/>
      <c r="B286" s="34"/>
      <c r="C286" s="34"/>
      <c r="D286" s="34"/>
      <c r="E286" s="34"/>
      <c r="F286" s="34"/>
      <c r="G286" s="34"/>
      <c r="H286" s="34"/>
      <c r="I286" s="46"/>
      <c r="J286" s="34"/>
      <c r="K286" s="34"/>
    </row>
    <row r="287" spans="1:11">
      <c r="A287" s="34"/>
      <c r="B287" s="34"/>
      <c r="C287" s="34"/>
      <c r="D287" s="34"/>
      <c r="E287" s="34"/>
      <c r="F287" s="34"/>
      <c r="G287" s="34"/>
      <c r="H287" s="34"/>
      <c r="I287" s="46"/>
      <c r="J287" s="34"/>
      <c r="K287" s="34"/>
    </row>
    <row r="288" spans="1:11">
      <c r="A288" s="34"/>
      <c r="B288" s="34"/>
      <c r="C288" s="34"/>
      <c r="D288" s="34"/>
      <c r="E288" s="34"/>
      <c r="F288" s="34"/>
      <c r="G288" s="34"/>
      <c r="H288" s="34"/>
      <c r="I288" s="46"/>
      <c r="J288" s="34"/>
      <c r="K288" s="34"/>
    </row>
    <row r="289" spans="1:11">
      <c r="A289" s="34"/>
      <c r="B289" s="34"/>
      <c r="C289" s="34"/>
      <c r="D289" s="34"/>
      <c r="E289" s="34"/>
      <c r="F289" s="34"/>
      <c r="G289" s="34"/>
      <c r="H289" s="34"/>
      <c r="I289" s="46"/>
      <c r="J289" s="34"/>
      <c r="K289" s="34"/>
    </row>
    <row r="290" spans="1:11">
      <c r="A290" s="34"/>
      <c r="B290" s="34"/>
      <c r="C290" s="34"/>
      <c r="D290" s="34"/>
      <c r="E290" s="34"/>
      <c r="F290" s="34"/>
      <c r="G290" s="34"/>
      <c r="H290" s="34"/>
      <c r="I290" s="46"/>
      <c r="J290" s="34"/>
      <c r="K290" s="34"/>
    </row>
    <row r="291" spans="1:11">
      <c r="A291" s="34"/>
      <c r="B291" s="34"/>
      <c r="C291" s="34"/>
      <c r="D291" s="34"/>
      <c r="E291" s="34"/>
      <c r="F291" s="34"/>
      <c r="G291" s="34"/>
      <c r="H291" s="34"/>
      <c r="I291" s="46"/>
      <c r="J291" s="34"/>
      <c r="K291" s="34"/>
    </row>
    <row r="292" spans="1:11">
      <c r="A292" s="34"/>
      <c r="B292" s="34"/>
      <c r="C292" s="34"/>
      <c r="D292" s="34"/>
      <c r="E292" s="34"/>
      <c r="F292" s="34"/>
      <c r="G292" s="34"/>
      <c r="H292" s="34"/>
      <c r="I292" s="46"/>
      <c r="J292" s="34"/>
      <c r="K292" s="34"/>
    </row>
    <row r="293" spans="1:11">
      <c r="A293" s="34"/>
      <c r="B293" s="34"/>
      <c r="C293" s="34"/>
      <c r="D293" s="34"/>
      <c r="E293" s="34"/>
      <c r="F293" s="34"/>
      <c r="G293" s="34"/>
      <c r="H293" s="34"/>
      <c r="I293" s="46"/>
      <c r="J293" s="34"/>
      <c r="K293" s="34"/>
    </row>
    <row r="294" spans="1:11">
      <c r="A294" s="34"/>
      <c r="B294" s="34"/>
      <c r="C294" s="34"/>
      <c r="D294" s="34"/>
      <c r="E294" s="34"/>
      <c r="F294" s="34"/>
      <c r="G294" s="34"/>
      <c r="H294" s="34"/>
      <c r="I294" s="46"/>
      <c r="J294" s="34"/>
      <c r="K294" s="34"/>
    </row>
    <row r="295" spans="1:11">
      <c r="A295" s="34"/>
      <c r="B295" s="34"/>
      <c r="C295" s="34"/>
      <c r="D295" s="34"/>
      <c r="E295" s="34"/>
      <c r="F295" s="34"/>
      <c r="G295" s="34"/>
      <c r="H295" s="34"/>
      <c r="I295" s="46"/>
      <c r="J295" s="34"/>
      <c r="K295" s="34"/>
    </row>
    <row r="296" spans="1:11">
      <c r="A296" s="34"/>
      <c r="B296" s="34"/>
      <c r="C296" s="34"/>
      <c r="D296" s="34"/>
      <c r="E296" s="34"/>
      <c r="F296" s="34"/>
      <c r="G296" s="34"/>
      <c r="H296" s="34"/>
      <c r="I296" s="46"/>
      <c r="J296" s="34"/>
      <c r="K296" s="34"/>
    </row>
    <row r="297" spans="1:11">
      <c r="A297" s="34"/>
      <c r="B297" s="34"/>
      <c r="C297" s="34"/>
      <c r="D297" s="34"/>
      <c r="E297" s="34"/>
      <c r="F297" s="34"/>
      <c r="G297" s="34"/>
      <c r="H297" s="34"/>
      <c r="I297" s="46"/>
      <c r="J297" s="34"/>
      <c r="K297" s="34"/>
    </row>
    <row r="298" spans="1:11">
      <c r="A298" s="34"/>
      <c r="B298" s="34"/>
      <c r="C298" s="34"/>
      <c r="D298" s="34"/>
      <c r="E298" s="34"/>
      <c r="F298" s="34"/>
      <c r="G298" s="34"/>
      <c r="H298" s="34"/>
      <c r="I298" s="46"/>
      <c r="J298" s="34"/>
      <c r="K298" s="34"/>
    </row>
    <row r="299" spans="1:11">
      <c r="A299" s="34"/>
      <c r="B299" s="34"/>
      <c r="C299" s="34"/>
      <c r="D299" s="34"/>
      <c r="E299" s="34"/>
      <c r="F299" s="34"/>
      <c r="G299" s="34"/>
      <c r="H299" s="34"/>
      <c r="I299" s="46"/>
      <c r="J299" s="34"/>
      <c r="K299" s="34"/>
    </row>
    <row r="300" spans="1:11">
      <c r="A300" s="34"/>
      <c r="B300" s="34"/>
      <c r="C300" s="34"/>
      <c r="D300" s="34"/>
      <c r="E300" s="34"/>
      <c r="F300" s="34"/>
      <c r="G300" s="34"/>
      <c r="H300" s="34"/>
      <c r="I300" s="46"/>
      <c r="J300" s="34"/>
      <c r="K300" s="34"/>
    </row>
    <row r="301" spans="1:11">
      <c r="A301" s="34"/>
      <c r="B301" s="34"/>
      <c r="C301" s="34"/>
      <c r="D301" s="34"/>
      <c r="E301" s="34"/>
      <c r="F301" s="34"/>
      <c r="G301" s="34"/>
      <c r="H301" s="34"/>
      <c r="I301" s="46"/>
      <c r="J301" s="34"/>
      <c r="K301" s="34"/>
    </row>
    <row r="302" spans="1:11">
      <c r="A302" s="34"/>
      <c r="B302" s="34"/>
      <c r="C302" s="34"/>
      <c r="D302" s="34"/>
      <c r="E302" s="34"/>
      <c r="F302" s="34"/>
      <c r="G302" s="34"/>
      <c r="H302" s="34"/>
      <c r="I302" s="46"/>
      <c r="J302" s="34"/>
      <c r="K302" s="34"/>
    </row>
    <row r="303" spans="1:11">
      <c r="A303" s="34"/>
      <c r="B303" s="34"/>
      <c r="C303" s="34"/>
      <c r="D303" s="34"/>
      <c r="E303" s="34"/>
      <c r="F303" s="34"/>
      <c r="G303" s="34"/>
      <c r="H303" s="34"/>
      <c r="I303" s="46"/>
      <c r="J303" s="34"/>
      <c r="K303" s="34"/>
    </row>
    <row r="304" spans="1:11">
      <c r="A304" s="34"/>
      <c r="B304" s="34"/>
      <c r="C304" s="34"/>
      <c r="D304" s="34"/>
      <c r="E304" s="34"/>
      <c r="F304" s="34"/>
      <c r="G304" s="34"/>
      <c r="H304" s="34"/>
      <c r="I304" s="46"/>
      <c r="J304" s="34"/>
      <c r="K304" s="34"/>
    </row>
    <row r="305" spans="1:11">
      <c r="A305" s="34"/>
      <c r="B305" s="34"/>
      <c r="C305" s="34"/>
      <c r="D305" s="34"/>
      <c r="E305" s="34"/>
      <c r="F305" s="34"/>
      <c r="G305" s="34"/>
      <c r="H305" s="34"/>
      <c r="I305" s="46"/>
      <c r="J305" s="34"/>
      <c r="K305" s="34"/>
    </row>
    <row r="306" spans="1:11">
      <c r="A306" s="34"/>
      <c r="B306" s="34"/>
      <c r="C306" s="34"/>
      <c r="D306" s="34"/>
      <c r="E306" s="34"/>
      <c r="F306" s="34"/>
      <c r="G306" s="34"/>
      <c r="H306" s="34"/>
      <c r="I306" s="46"/>
      <c r="J306" s="34"/>
      <c r="K306" s="34"/>
    </row>
    <row r="307" spans="1:11">
      <c r="A307" s="34"/>
      <c r="B307" s="34"/>
      <c r="C307" s="34"/>
      <c r="D307" s="34"/>
      <c r="E307" s="34"/>
      <c r="F307" s="34"/>
      <c r="G307" s="34"/>
      <c r="H307" s="34"/>
      <c r="I307" s="46"/>
      <c r="J307" s="34"/>
      <c r="K307" s="34"/>
    </row>
    <row r="308" spans="1:11">
      <c r="A308" s="34"/>
      <c r="B308" s="34"/>
      <c r="C308" s="34"/>
      <c r="D308" s="34"/>
      <c r="E308" s="34"/>
      <c r="F308" s="34"/>
      <c r="G308" s="34"/>
      <c r="H308" s="34"/>
      <c r="I308" s="46"/>
      <c r="J308" s="34"/>
      <c r="K308" s="34"/>
    </row>
    <row r="309" spans="1:11">
      <c r="A309" s="34"/>
      <c r="B309" s="34"/>
      <c r="C309" s="34"/>
      <c r="D309" s="34"/>
      <c r="E309" s="34"/>
      <c r="F309" s="34"/>
      <c r="G309" s="34"/>
      <c r="H309" s="34"/>
      <c r="I309" s="46"/>
      <c r="J309" s="34"/>
      <c r="K309" s="34"/>
    </row>
    <row r="310" spans="1:11">
      <c r="A310" s="34"/>
      <c r="B310" s="34"/>
      <c r="C310" s="34"/>
      <c r="D310" s="34"/>
      <c r="E310" s="34"/>
      <c r="F310" s="34"/>
      <c r="G310" s="34"/>
      <c r="H310" s="34"/>
      <c r="I310" s="46"/>
      <c r="J310" s="34"/>
      <c r="K310" s="34"/>
    </row>
    <row r="311" spans="1:11">
      <c r="A311" s="34"/>
      <c r="B311" s="34"/>
      <c r="C311" s="34"/>
      <c r="D311" s="34"/>
      <c r="E311" s="34"/>
      <c r="F311" s="34"/>
      <c r="G311" s="34"/>
      <c r="H311" s="34"/>
      <c r="I311" s="46"/>
      <c r="J311" s="34"/>
      <c r="K311" s="34"/>
    </row>
    <row r="312" spans="1:11">
      <c r="A312" s="34"/>
      <c r="B312" s="34"/>
      <c r="C312" s="34"/>
      <c r="D312" s="34"/>
      <c r="E312" s="34"/>
      <c r="F312" s="34"/>
      <c r="G312" s="34"/>
      <c r="H312" s="34"/>
      <c r="I312" s="46"/>
      <c r="J312" s="34"/>
      <c r="K312" s="34"/>
    </row>
    <row r="313" spans="1:11">
      <c r="A313" s="34"/>
      <c r="B313" s="34"/>
      <c r="C313" s="34"/>
      <c r="D313" s="34"/>
      <c r="E313" s="34"/>
      <c r="F313" s="34"/>
      <c r="G313" s="34"/>
      <c r="H313" s="34"/>
      <c r="I313" s="46"/>
      <c r="J313" s="34"/>
      <c r="K313" s="34"/>
    </row>
    <row r="314" spans="1:11">
      <c r="A314" s="34"/>
      <c r="B314" s="34"/>
      <c r="C314" s="34"/>
      <c r="D314" s="34"/>
      <c r="E314" s="34"/>
      <c r="F314" s="34"/>
      <c r="G314" s="34"/>
      <c r="H314" s="34"/>
      <c r="I314" s="46"/>
      <c r="J314" s="34"/>
      <c r="K314" s="34"/>
    </row>
    <row r="315" spans="1:11">
      <c r="A315" s="34"/>
      <c r="B315" s="34"/>
      <c r="C315" s="34"/>
      <c r="D315" s="34"/>
      <c r="E315" s="34"/>
      <c r="F315" s="34"/>
      <c r="G315" s="34"/>
      <c r="H315" s="34"/>
      <c r="I315" s="46"/>
      <c r="J315" s="34"/>
      <c r="K315" s="34"/>
    </row>
    <row r="316" spans="1:11">
      <c r="A316" s="34"/>
      <c r="B316" s="34"/>
      <c r="C316" s="34"/>
      <c r="D316" s="34"/>
      <c r="E316" s="34"/>
      <c r="F316" s="34"/>
      <c r="G316" s="34"/>
      <c r="H316" s="34"/>
      <c r="I316" s="46"/>
      <c r="J316" s="34"/>
      <c r="K316" s="34"/>
    </row>
    <row r="317" spans="1:11">
      <c r="A317" s="34"/>
      <c r="B317" s="34"/>
      <c r="C317" s="34"/>
      <c r="D317" s="34"/>
      <c r="E317" s="34"/>
      <c r="F317" s="34"/>
      <c r="G317" s="34"/>
      <c r="H317" s="34"/>
      <c r="I317" s="46"/>
      <c r="J317" s="34"/>
      <c r="K317" s="34"/>
    </row>
    <row r="318" spans="1:11">
      <c r="A318" s="34"/>
      <c r="B318" s="34"/>
      <c r="C318" s="34"/>
      <c r="D318" s="34"/>
      <c r="E318" s="34"/>
      <c r="F318" s="34"/>
      <c r="G318" s="34"/>
      <c r="H318" s="34"/>
      <c r="I318" s="46"/>
      <c r="J318" s="34"/>
      <c r="K318" s="34"/>
    </row>
    <row r="319" spans="1:11">
      <c r="A319" s="34"/>
      <c r="B319" s="34"/>
      <c r="C319" s="34"/>
      <c r="D319" s="34"/>
      <c r="E319" s="34"/>
      <c r="F319" s="34"/>
      <c r="G319" s="34"/>
      <c r="H319" s="34"/>
      <c r="I319" s="46"/>
      <c r="J319" s="34"/>
      <c r="K319" s="34"/>
    </row>
    <row r="320" spans="1:11">
      <c r="A320" s="34"/>
      <c r="B320" s="34"/>
      <c r="C320" s="34"/>
      <c r="D320" s="34"/>
      <c r="E320" s="34"/>
      <c r="F320" s="34"/>
      <c r="G320" s="34"/>
      <c r="H320" s="34"/>
      <c r="I320" s="46"/>
      <c r="J320" s="34"/>
      <c r="K320" s="34"/>
    </row>
    <row r="321" spans="1:11">
      <c r="A321" s="34"/>
      <c r="B321" s="34"/>
      <c r="C321" s="34"/>
      <c r="D321" s="34"/>
      <c r="E321" s="34"/>
      <c r="F321" s="34"/>
      <c r="G321" s="34"/>
      <c r="H321" s="34"/>
      <c r="I321" s="46"/>
      <c r="J321" s="34"/>
      <c r="K321" s="34"/>
    </row>
    <row r="322" spans="1:11">
      <c r="A322" s="34"/>
      <c r="B322" s="34"/>
      <c r="C322" s="34"/>
      <c r="D322" s="34"/>
      <c r="E322" s="34"/>
      <c r="F322" s="34"/>
      <c r="G322" s="34"/>
      <c r="H322" s="34"/>
      <c r="I322" s="46"/>
      <c r="J322" s="34"/>
      <c r="K322" s="34"/>
    </row>
    <row r="323" spans="1:11">
      <c r="A323" s="34"/>
      <c r="B323" s="34"/>
      <c r="C323" s="34"/>
      <c r="D323" s="34"/>
      <c r="E323" s="34"/>
      <c r="F323" s="34"/>
      <c r="G323" s="34"/>
      <c r="H323" s="34"/>
      <c r="I323" s="46"/>
      <c r="J323" s="34"/>
      <c r="K323" s="34"/>
    </row>
    <row r="324" spans="1:11">
      <c r="A324" s="34"/>
      <c r="B324" s="34"/>
      <c r="C324" s="34"/>
      <c r="D324" s="34"/>
      <c r="E324" s="34"/>
      <c r="F324" s="34"/>
      <c r="G324" s="34"/>
      <c r="H324" s="34"/>
      <c r="I324" s="46"/>
      <c r="J324" s="34"/>
      <c r="K324" s="34"/>
    </row>
    <row r="325" spans="1:11">
      <c r="A325" s="34"/>
      <c r="B325" s="34"/>
      <c r="C325" s="34"/>
      <c r="D325" s="34"/>
      <c r="E325" s="34"/>
      <c r="F325" s="34"/>
      <c r="G325" s="34"/>
      <c r="H325" s="34"/>
      <c r="I325" s="46"/>
      <c r="J325" s="34"/>
      <c r="K325" s="34"/>
    </row>
    <row r="326" spans="1:11">
      <c r="A326" s="34"/>
      <c r="B326" s="34"/>
      <c r="C326" s="34"/>
      <c r="D326" s="34"/>
      <c r="E326" s="34"/>
      <c r="F326" s="34"/>
      <c r="G326" s="34"/>
      <c r="H326" s="34"/>
      <c r="I326" s="46"/>
      <c r="J326" s="34"/>
      <c r="K326" s="34"/>
    </row>
    <row r="327" spans="1:11">
      <c r="A327" s="34"/>
      <c r="B327" s="34"/>
      <c r="C327" s="34"/>
      <c r="D327" s="34"/>
      <c r="E327" s="34"/>
      <c r="F327" s="34"/>
      <c r="G327" s="34"/>
      <c r="H327" s="34"/>
      <c r="I327" s="46"/>
      <c r="J327" s="34"/>
      <c r="K327" s="34"/>
    </row>
    <row r="328" spans="1:11">
      <c r="A328" s="34"/>
      <c r="B328" s="34"/>
      <c r="C328" s="34"/>
      <c r="D328" s="34"/>
      <c r="E328" s="34"/>
      <c r="F328" s="34"/>
      <c r="G328" s="34"/>
      <c r="H328" s="34"/>
      <c r="I328" s="46"/>
      <c r="J328" s="34"/>
      <c r="K328" s="34"/>
    </row>
    <row r="329" spans="1:11">
      <c r="A329" s="34"/>
      <c r="B329" s="34"/>
      <c r="C329" s="34"/>
      <c r="D329" s="34"/>
      <c r="E329" s="34"/>
      <c r="F329" s="34"/>
      <c r="G329" s="34"/>
      <c r="H329" s="34"/>
      <c r="I329" s="46"/>
      <c r="J329" s="34"/>
      <c r="K329" s="34"/>
    </row>
    <row r="330" spans="1:11">
      <c r="A330" s="34"/>
      <c r="B330" s="34"/>
      <c r="C330" s="34"/>
      <c r="D330" s="34"/>
      <c r="E330" s="34"/>
      <c r="F330" s="34"/>
      <c r="G330" s="34"/>
      <c r="H330" s="34"/>
      <c r="I330" s="46"/>
      <c r="J330" s="34"/>
      <c r="K330" s="34"/>
    </row>
    <row r="331" spans="1:11">
      <c r="A331" s="34"/>
      <c r="B331" s="34"/>
      <c r="C331" s="34"/>
      <c r="D331" s="34"/>
      <c r="E331" s="34"/>
      <c r="F331" s="34"/>
      <c r="G331" s="34"/>
      <c r="H331" s="34"/>
      <c r="I331" s="46"/>
      <c r="J331" s="34"/>
      <c r="K331" s="34"/>
    </row>
    <row r="332" spans="1:11">
      <c r="A332" s="34"/>
      <c r="B332" s="34"/>
      <c r="C332" s="34"/>
      <c r="D332" s="34"/>
      <c r="E332" s="34"/>
      <c r="F332" s="34"/>
      <c r="G332" s="34"/>
      <c r="H332" s="34"/>
      <c r="I332" s="46"/>
      <c r="J332" s="34"/>
      <c r="K332" s="34"/>
    </row>
    <row r="333" spans="1:11">
      <c r="A333" s="34"/>
      <c r="B333" s="34"/>
      <c r="C333" s="34"/>
      <c r="D333" s="34"/>
      <c r="E333" s="34"/>
      <c r="F333" s="34"/>
      <c r="G333" s="34"/>
      <c r="H333" s="34"/>
      <c r="I333" s="46"/>
      <c r="J333" s="34"/>
      <c r="K333" s="34"/>
    </row>
    <row r="334" spans="1:11">
      <c r="A334" s="34"/>
      <c r="B334" s="34"/>
      <c r="C334" s="34"/>
      <c r="D334" s="34"/>
      <c r="E334" s="34"/>
      <c r="F334" s="34"/>
      <c r="G334" s="34"/>
      <c r="H334" s="34"/>
      <c r="I334" s="46"/>
      <c r="J334" s="34"/>
      <c r="K334" s="34"/>
    </row>
    <row r="335" spans="1:11">
      <c r="A335" s="34"/>
      <c r="B335" s="34"/>
      <c r="C335" s="34"/>
      <c r="D335" s="34"/>
      <c r="E335" s="34"/>
      <c r="F335" s="34"/>
      <c r="G335" s="34"/>
      <c r="H335" s="34"/>
      <c r="I335" s="46"/>
      <c r="J335" s="34"/>
      <c r="K335" s="34"/>
    </row>
    <row r="336" spans="1:11">
      <c r="A336" s="34"/>
      <c r="B336" s="34"/>
      <c r="C336" s="34"/>
      <c r="D336" s="34"/>
      <c r="E336" s="34"/>
      <c r="F336" s="34"/>
      <c r="G336" s="34"/>
      <c r="H336" s="34"/>
      <c r="I336" s="46"/>
      <c r="J336" s="34"/>
      <c r="K336" s="34"/>
    </row>
    <row r="337" spans="1:11">
      <c r="A337" s="34"/>
      <c r="B337" s="34"/>
      <c r="C337" s="34"/>
      <c r="D337" s="34"/>
      <c r="E337" s="34"/>
      <c r="F337" s="34"/>
      <c r="G337" s="34"/>
      <c r="H337" s="34"/>
      <c r="I337" s="46"/>
      <c r="J337" s="34"/>
      <c r="K337" s="34"/>
    </row>
    <row r="338" spans="1:11">
      <c r="A338" s="34"/>
      <c r="B338" s="34"/>
      <c r="C338" s="34"/>
      <c r="D338" s="34"/>
      <c r="E338" s="34"/>
      <c r="F338" s="34"/>
      <c r="G338" s="34"/>
      <c r="H338" s="34"/>
      <c r="I338" s="46"/>
      <c r="J338" s="34"/>
      <c r="K338" s="34"/>
    </row>
    <row r="339" spans="1:11">
      <c r="A339" s="34"/>
      <c r="B339" s="34"/>
      <c r="C339" s="34"/>
      <c r="D339" s="34"/>
      <c r="E339" s="34"/>
      <c r="F339" s="34"/>
      <c r="G339" s="34"/>
      <c r="H339" s="34"/>
      <c r="I339" s="46"/>
      <c r="J339" s="34"/>
      <c r="K339" s="34"/>
    </row>
    <row r="340" spans="1:11">
      <c r="A340" s="34"/>
      <c r="B340" s="34"/>
      <c r="C340" s="34"/>
      <c r="D340" s="34"/>
      <c r="E340" s="34"/>
      <c r="F340" s="34"/>
      <c r="G340" s="34"/>
      <c r="H340" s="34"/>
      <c r="I340" s="46"/>
      <c r="J340" s="34"/>
      <c r="K340" s="34"/>
    </row>
    <row r="341" spans="1:11">
      <c r="A341" s="34"/>
      <c r="B341" s="34"/>
      <c r="C341" s="34"/>
      <c r="D341" s="34"/>
      <c r="E341" s="34"/>
      <c r="F341" s="34"/>
      <c r="G341" s="34"/>
      <c r="H341" s="34"/>
      <c r="I341" s="46"/>
      <c r="J341" s="34"/>
      <c r="K341" s="34"/>
    </row>
    <row r="342" spans="1:11">
      <c r="A342" s="34"/>
      <c r="B342" s="34"/>
      <c r="C342" s="34"/>
      <c r="D342" s="34"/>
      <c r="E342" s="34"/>
      <c r="F342" s="34"/>
      <c r="G342" s="34"/>
      <c r="H342" s="34"/>
      <c r="I342" s="46"/>
      <c r="J342" s="34"/>
      <c r="K342" s="34"/>
    </row>
    <row r="343" spans="1:11">
      <c r="A343" s="34"/>
      <c r="B343" s="34"/>
      <c r="C343" s="34"/>
      <c r="D343" s="34"/>
      <c r="E343" s="34"/>
      <c r="F343" s="34"/>
      <c r="G343" s="34"/>
      <c r="H343" s="34"/>
      <c r="I343" s="46"/>
      <c r="J343" s="34"/>
      <c r="K343" s="34"/>
    </row>
    <row r="344" spans="1:11">
      <c r="A344" s="34"/>
      <c r="B344" s="34"/>
      <c r="C344" s="34"/>
      <c r="D344" s="34"/>
      <c r="E344" s="34"/>
      <c r="F344" s="34"/>
      <c r="G344" s="34"/>
      <c r="H344" s="34"/>
      <c r="I344" s="46"/>
      <c r="J344" s="34"/>
      <c r="K344" s="34"/>
    </row>
    <row r="345" spans="1:11">
      <c r="A345" s="34"/>
      <c r="B345" s="34"/>
      <c r="C345" s="34"/>
      <c r="D345" s="34"/>
      <c r="E345" s="34"/>
      <c r="F345" s="34"/>
      <c r="G345" s="34"/>
      <c r="H345" s="34"/>
      <c r="I345" s="46"/>
      <c r="J345" s="34"/>
      <c r="K345" s="34"/>
    </row>
    <row r="346" spans="1:11">
      <c r="A346" s="34"/>
      <c r="B346" s="34"/>
      <c r="C346" s="34"/>
      <c r="D346" s="34"/>
      <c r="E346" s="34"/>
      <c r="F346" s="34"/>
      <c r="G346" s="34"/>
      <c r="H346" s="34"/>
      <c r="I346" s="46"/>
      <c r="J346" s="34"/>
      <c r="K346" s="34"/>
    </row>
    <row r="347" spans="1:11">
      <c r="A347" s="34"/>
      <c r="B347" s="34"/>
      <c r="C347" s="34"/>
      <c r="D347" s="34"/>
      <c r="E347" s="34"/>
      <c r="F347" s="34"/>
      <c r="G347" s="34"/>
      <c r="H347" s="34"/>
      <c r="I347" s="46"/>
      <c r="J347" s="34"/>
      <c r="K347" s="34"/>
    </row>
    <row r="348" spans="1:11">
      <c r="A348" s="34"/>
      <c r="B348" s="34"/>
      <c r="C348" s="34"/>
      <c r="D348" s="34"/>
      <c r="E348" s="34"/>
      <c r="F348" s="34"/>
      <c r="G348" s="34"/>
      <c r="H348" s="34"/>
      <c r="I348" s="46"/>
      <c r="J348" s="34"/>
      <c r="K348" s="34"/>
    </row>
    <row r="349" spans="1:11">
      <c r="A349" s="34"/>
      <c r="B349" s="34"/>
      <c r="C349" s="34"/>
      <c r="D349" s="34"/>
      <c r="E349" s="34"/>
      <c r="F349" s="34"/>
      <c r="G349" s="34"/>
      <c r="H349" s="34"/>
      <c r="I349" s="46"/>
      <c r="J349" s="34"/>
      <c r="K349" s="34"/>
    </row>
    <row r="350" spans="1:11">
      <c r="A350" s="34"/>
      <c r="B350" s="34"/>
      <c r="C350" s="34"/>
      <c r="D350" s="34"/>
      <c r="E350" s="34"/>
      <c r="F350" s="34"/>
      <c r="G350" s="34"/>
      <c r="H350" s="34"/>
      <c r="I350" s="46"/>
      <c r="J350" s="34"/>
      <c r="K350" s="34"/>
    </row>
    <row r="351" spans="1:11">
      <c r="A351" s="34"/>
      <c r="B351" s="34"/>
      <c r="C351" s="34"/>
      <c r="D351" s="34"/>
      <c r="E351" s="34"/>
      <c r="F351" s="34"/>
      <c r="G351" s="34"/>
      <c r="H351" s="34"/>
      <c r="I351" s="46"/>
      <c r="J351" s="34"/>
      <c r="K351" s="34"/>
    </row>
    <row r="352" spans="1:11">
      <c r="A352" s="34"/>
      <c r="B352" s="34"/>
      <c r="C352" s="34"/>
      <c r="D352" s="34"/>
      <c r="E352" s="34"/>
      <c r="F352" s="34"/>
      <c r="G352" s="34"/>
      <c r="H352" s="34"/>
      <c r="I352" s="46"/>
      <c r="J352" s="34"/>
      <c r="K352" s="34"/>
    </row>
    <row r="353" spans="1:11">
      <c r="A353" s="34"/>
      <c r="B353" s="34"/>
      <c r="C353" s="34"/>
      <c r="D353" s="34"/>
      <c r="E353" s="34"/>
      <c r="F353" s="34"/>
      <c r="G353" s="34"/>
      <c r="H353" s="34"/>
      <c r="I353" s="46"/>
      <c r="J353" s="34"/>
      <c r="K353" s="34"/>
    </row>
    <row r="354" spans="1:11">
      <c r="A354" s="34"/>
      <c r="B354" s="34"/>
      <c r="C354" s="34"/>
      <c r="D354" s="34"/>
      <c r="E354" s="34"/>
      <c r="F354" s="34"/>
      <c r="G354" s="34"/>
      <c r="H354" s="34"/>
      <c r="I354" s="46"/>
      <c r="J354" s="34"/>
      <c r="K354" s="34"/>
    </row>
    <row r="355" spans="1:11">
      <c r="A355" s="34"/>
      <c r="B355" s="34"/>
      <c r="C355" s="34"/>
      <c r="D355" s="34"/>
      <c r="E355" s="34"/>
      <c r="F355" s="34"/>
      <c r="G355" s="34"/>
      <c r="H355" s="34"/>
      <c r="I355" s="46"/>
      <c r="J355" s="34"/>
      <c r="K355" s="34"/>
    </row>
    <row r="356" spans="1:11">
      <c r="A356" s="34"/>
      <c r="B356" s="34"/>
      <c r="C356" s="34"/>
      <c r="D356" s="34"/>
      <c r="E356" s="34"/>
      <c r="F356" s="34"/>
      <c r="G356" s="34"/>
      <c r="H356" s="34"/>
      <c r="I356" s="46"/>
      <c r="J356" s="34"/>
      <c r="K356" s="34"/>
    </row>
    <row r="357" spans="1:11">
      <c r="A357" s="34"/>
      <c r="B357" s="34"/>
      <c r="C357" s="34"/>
      <c r="D357" s="34"/>
      <c r="E357" s="34"/>
      <c r="F357" s="34"/>
      <c r="G357" s="34"/>
      <c r="H357" s="34"/>
      <c r="I357" s="46"/>
      <c r="J357" s="34"/>
      <c r="K357" s="34"/>
    </row>
    <row r="358" spans="1:11">
      <c r="A358" s="34"/>
      <c r="B358" s="34"/>
      <c r="C358" s="34"/>
      <c r="D358" s="34"/>
      <c r="E358" s="34"/>
      <c r="F358" s="34"/>
      <c r="G358" s="34"/>
      <c r="H358" s="34"/>
      <c r="I358" s="46"/>
      <c r="J358" s="34"/>
      <c r="K358" s="34"/>
    </row>
    <row r="359" spans="1:11">
      <c r="A359" s="34"/>
      <c r="B359" s="34"/>
      <c r="C359" s="34"/>
      <c r="D359" s="34"/>
      <c r="E359" s="34"/>
      <c r="F359" s="34"/>
      <c r="G359" s="34"/>
      <c r="H359" s="34"/>
      <c r="I359" s="46"/>
      <c r="J359" s="34"/>
      <c r="K359" s="34"/>
    </row>
    <row r="360" spans="1:11">
      <c r="A360" s="34"/>
      <c r="B360" s="34"/>
      <c r="C360" s="34"/>
      <c r="D360" s="34"/>
      <c r="E360" s="34"/>
      <c r="F360" s="34"/>
      <c r="G360" s="34"/>
      <c r="H360" s="34"/>
      <c r="I360" s="46"/>
      <c r="J360" s="34"/>
      <c r="K360" s="34"/>
    </row>
    <row r="361" spans="1:11">
      <c r="A361" s="34"/>
      <c r="B361" s="34"/>
      <c r="C361" s="34"/>
      <c r="D361" s="34"/>
      <c r="E361" s="34"/>
      <c r="F361" s="34"/>
      <c r="G361" s="34"/>
      <c r="H361" s="34"/>
      <c r="I361" s="46"/>
      <c r="J361" s="34"/>
      <c r="K361" s="34"/>
    </row>
    <row r="362" spans="1:11">
      <c r="A362" s="34"/>
      <c r="B362" s="34"/>
      <c r="C362" s="34"/>
      <c r="D362" s="34"/>
      <c r="E362" s="34"/>
      <c r="F362" s="34"/>
      <c r="G362" s="34"/>
      <c r="H362" s="34"/>
      <c r="I362" s="46"/>
      <c r="J362" s="34"/>
      <c r="K362" s="34"/>
    </row>
    <row r="363" spans="1:11">
      <c r="A363" s="34"/>
      <c r="B363" s="34"/>
      <c r="C363" s="34"/>
      <c r="D363" s="34"/>
      <c r="E363" s="34"/>
      <c r="F363" s="34"/>
      <c r="G363" s="34"/>
      <c r="H363" s="34"/>
      <c r="I363" s="46"/>
      <c r="J363" s="34"/>
      <c r="K363" s="34"/>
    </row>
    <row r="364" spans="1:11">
      <c r="A364" s="34"/>
      <c r="B364" s="34"/>
      <c r="C364" s="34"/>
      <c r="D364" s="34"/>
      <c r="E364" s="34"/>
      <c r="F364" s="34"/>
      <c r="G364" s="34"/>
      <c r="H364" s="34"/>
      <c r="I364" s="46"/>
      <c r="J364" s="34"/>
      <c r="K364" s="34"/>
    </row>
    <row r="365" spans="1:11">
      <c r="A365" s="34"/>
      <c r="B365" s="34"/>
      <c r="C365" s="34"/>
      <c r="D365" s="34"/>
      <c r="E365" s="34"/>
      <c r="F365" s="34"/>
      <c r="G365" s="34"/>
      <c r="H365" s="34"/>
      <c r="I365" s="46"/>
      <c r="J365" s="34"/>
      <c r="K365" s="34"/>
    </row>
    <row r="366" spans="1:11">
      <c r="A366" s="34"/>
      <c r="B366" s="34"/>
      <c r="C366" s="34"/>
      <c r="D366" s="34"/>
      <c r="E366" s="34"/>
      <c r="F366" s="34"/>
      <c r="G366" s="34"/>
      <c r="H366" s="34"/>
      <c r="I366" s="46"/>
      <c r="J366" s="34"/>
      <c r="K366" s="34"/>
    </row>
    <row r="367" spans="1:11">
      <c r="A367" s="34"/>
      <c r="B367" s="34"/>
      <c r="C367" s="34"/>
      <c r="D367" s="34"/>
      <c r="E367" s="34"/>
      <c r="F367" s="34"/>
      <c r="G367" s="34"/>
      <c r="H367" s="34"/>
      <c r="I367" s="46"/>
      <c r="J367" s="34"/>
      <c r="K367" s="34"/>
    </row>
    <row r="368" spans="1:11">
      <c r="A368" s="34"/>
      <c r="B368" s="34"/>
      <c r="C368" s="34"/>
      <c r="D368" s="34"/>
      <c r="E368" s="34"/>
      <c r="F368" s="34"/>
      <c r="G368" s="34"/>
      <c r="H368" s="34"/>
      <c r="I368" s="46"/>
      <c r="J368" s="34"/>
      <c r="K368" s="34"/>
    </row>
    <row r="369" spans="1:11">
      <c r="A369" s="34"/>
      <c r="B369" s="34"/>
      <c r="C369" s="34"/>
      <c r="D369" s="34"/>
      <c r="E369" s="34"/>
      <c r="F369" s="34"/>
      <c r="G369" s="34"/>
      <c r="H369" s="34"/>
      <c r="I369" s="46"/>
      <c r="J369" s="34"/>
      <c r="K369" s="34"/>
    </row>
    <row r="370" spans="1:11">
      <c r="A370" s="34"/>
      <c r="B370" s="34"/>
      <c r="C370" s="34"/>
      <c r="D370" s="34"/>
      <c r="E370" s="34"/>
      <c r="F370" s="34"/>
      <c r="G370" s="34"/>
      <c r="H370" s="34"/>
      <c r="I370" s="46"/>
      <c r="J370" s="34"/>
      <c r="K370" s="34"/>
    </row>
    <row r="371" spans="1:11">
      <c r="A371" s="34"/>
      <c r="B371" s="34"/>
      <c r="C371" s="34"/>
      <c r="D371" s="34"/>
      <c r="E371" s="34"/>
      <c r="F371" s="34"/>
      <c r="G371" s="34"/>
      <c r="H371" s="34"/>
      <c r="I371" s="46"/>
      <c r="J371" s="34"/>
      <c r="K371" s="34"/>
    </row>
    <row r="372" spans="1:11">
      <c r="A372" s="34"/>
      <c r="B372" s="34"/>
      <c r="C372" s="34"/>
      <c r="D372" s="34"/>
      <c r="E372" s="34"/>
      <c r="F372" s="34"/>
      <c r="G372" s="34"/>
      <c r="H372" s="34"/>
      <c r="I372" s="46"/>
      <c r="J372" s="34"/>
      <c r="K372" s="34"/>
    </row>
    <row r="373" spans="1:11">
      <c r="A373" s="34"/>
      <c r="B373" s="34"/>
      <c r="C373" s="34"/>
      <c r="D373" s="34"/>
      <c r="E373" s="34"/>
      <c r="F373" s="34"/>
      <c r="G373" s="34"/>
      <c r="H373" s="34"/>
      <c r="I373" s="46"/>
      <c r="J373" s="34"/>
      <c r="K373" s="34"/>
    </row>
    <row r="374" spans="1:11">
      <c r="A374" s="34"/>
      <c r="B374" s="34"/>
      <c r="C374" s="34"/>
      <c r="D374" s="34"/>
      <c r="E374" s="34"/>
      <c r="F374" s="34"/>
      <c r="G374" s="34"/>
      <c r="H374" s="34"/>
      <c r="I374" s="46"/>
      <c r="J374" s="34"/>
      <c r="K374" s="34"/>
    </row>
    <row r="375" spans="1:11">
      <c r="A375" s="34"/>
      <c r="B375" s="34"/>
      <c r="C375" s="34"/>
      <c r="D375" s="34"/>
      <c r="E375" s="34"/>
      <c r="F375" s="34"/>
      <c r="G375" s="34"/>
      <c r="H375" s="34"/>
      <c r="I375" s="46"/>
      <c r="J375" s="34"/>
      <c r="K375" s="34"/>
    </row>
    <row r="376" spans="1:11">
      <c r="A376" s="34"/>
      <c r="B376" s="34"/>
      <c r="C376" s="34"/>
      <c r="D376" s="34"/>
      <c r="E376" s="34"/>
      <c r="F376" s="34"/>
      <c r="G376" s="34"/>
      <c r="H376" s="34"/>
      <c r="I376" s="46"/>
      <c r="J376" s="34"/>
      <c r="K376" s="34"/>
    </row>
    <row r="377" spans="1:11">
      <c r="A377" s="34"/>
      <c r="B377" s="34"/>
      <c r="C377" s="34"/>
      <c r="D377" s="34"/>
      <c r="E377" s="34"/>
      <c r="F377" s="34"/>
      <c r="G377" s="34"/>
      <c r="H377" s="34"/>
      <c r="I377" s="46"/>
      <c r="J377" s="34"/>
      <c r="K377" s="34"/>
    </row>
    <row r="378" spans="1:11">
      <c r="A378" s="34"/>
      <c r="B378" s="34"/>
      <c r="C378" s="34"/>
      <c r="D378" s="34"/>
      <c r="E378" s="34"/>
      <c r="F378" s="34"/>
      <c r="G378" s="34"/>
      <c r="H378" s="34"/>
      <c r="I378" s="46"/>
      <c r="J378" s="34"/>
      <c r="K378" s="34"/>
    </row>
    <row r="379" spans="1:11">
      <c r="A379" s="34"/>
      <c r="B379" s="34"/>
      <c r="C379" s="34"/>
      <c r="D379" s="34"/>
      <c r="E379" s="34"/>
      <c r="F379" s="34"/>
      <c r="G379" s="34"/>
      <c r="H379" s="34"/>
      <c r="I379" s="46"/>
      <c r="J379" s="34"/>
      <c r="K379" s="34"/>
    </row>
    <row r="380" spans="1:11">
      <c r="A380" s="34"/>
      <c r="B380" s="34"/>
      <c r="C380" s="34"/>
      <c r="D380" s="34"/>
      <c r="E380" s="34"/>
      <c r="F380" s="34"/>
      <c r="G380" s="34"/>
      <c r="H380" s="34"/>
      <c r="I380" s="46"/>
      <c r="J380" s="34"/>
      <c r="K380" s="34"/>
    </row>
    <row r="381" spans="1:11">
      <c r="A381" s="34"/>
      <c r="B381" s="34"/>
      <c r="C381" s="34"/>
      <c r="D381" s="34"/>
      <c r="E381" s="34"/>
      <c r="F381" s="34"/>
      <c r="G381" s="34"/>
      <c r="H381" s="34"/>
      <c r="I381" s="46"/>
      <c r="J381" s="34"/>
      <c r="K381" s="34"/>
    </row>
    <row r="382" spans="1:11">
      <c r="A382" s="34"/>
      <c r="B382" s="34"/>
      <c r="C382" s="34"/>
      <c r="D382" s="34"/>
      <c r="E382" s="34"/>
      <c r="F382" s="34"/>
      <c r="G382" s="34"/>
      <c r="H382" s="34"/>
      <c r="I382" s="46"/>
      <c r="J382" s="34"/>
      <c r="K382" s="34"/>
    </row>
    <row r="383" spans="1:11">
      <c r="A383" s="34"/>
      <c r="B383" s="34"/>
      <c r="C383" s="34"/>
      <c r="D383" s="34"/>
      <c r="E383" s="34"/>
      <c r="F383" s="34"/>
      <c r="G383" s="34"/>
      <c r="H383" s="34"/>
      <c r="I383" s="46"/>
      <c r="J383" s="34"/>
      <c r="K383" s="34"/>
    </row>
    <row r="384" spans="1:11">
      <c r="A384" s="34"/>
      <c r="B384" s="34"/>
      <c r="C384" s="34"/>
      <c r="D384" s="34"/>
      <c r="E384" s="34"/>
      <c r="F384" s="34"/>
      <c r="G384" s="34"/>
      <c r="H384" s="34"/>
      <c r="I384" s="46"/>
      <c r="J384" s="34"/>
      <c r="K384" s="34"/>
    </row>
    <row r="385" spans="1:11">
      <c r="A385" s="34"/>
      <c r="B385" s="34"/>
      <c r="C385" s="34"/>
      <c r="D385" s="34"/>
      <c r="E385" s="34"/>
      <c r="F385" s="34"/>
      <c r="G385" s="34"/>
      <c r="H385" s="34"/>
      <c r="I385" s="46"/>
      <c r="J385" s="34"/>
      <c r="K385" s="34"/>
    </row>
    <row r="386" spans="1:11">
      <c r="A386" s="34"/>
      <c r="B386" s="34"/>
      <c r="C386" s="34"/>
      <c r="D386" s="34"/>
      <c r="E386" s="34"/>
      <c r="F386" s="34"/>
      <c r="G386" s="34"/>
      <c r="H386" s="34"/>
      <c r="I386" s="46"/>
      <c r="J386" s="34"/>
      <c r="K386" s="34"/>
    </row>
    <row r="387" spans="1:11">
      <c r="A387" s="34"/>
      <c r="B387" s="34"/>
      <c r="C387" s="34"/>
      <c r="D387" s="34"/>
      <c r="E387" s="34"/>
      <c r="F387" s="34"/>
      <c r="G387" s="34"/>
      <c r="H387" s="34"/>
      <c r="I387" s="46"/>
      <c r="J387" s="34"/>
      <c r="K387" s="34"/>
    </row>
    <row r="388" spans="1:11">
      <c r="A388" s="34"/>
      <c r="B388" s="34"/>
      <c r="C388" s="34"/>
      <c r="D388" s="34"/>
      <c r="E388" s="34"/>
      <c r="F388" s="34"/>
      <c r="G388" s="34"/>
      <c r="H388" s="34"/>
      <c r="I388" s="46"/>
      <c r="J388" s="34"/>
      <c r="K388" s="34"/>
    </row>
    <row r="389" spans="1:11">
      <c r="A389" s="34"/>
      <c r="B389" s="34"/>
      <c r="C389" s="34"/>
      <c r="D389" s="34"/>
      <c r="E389" s="34"/>
      <c r="F389" s="34"/>
      <c r="G389" s="34"/>
      <c r="H389" s="34"/>
      <c r="I389" s="46"/>
      <c r="J389" s="34"/>
      <c r="K389" s="34"/>
    </row>
    <row r="390" spans="1:11">
      <c r="A390" s="34"/>
      <c r="B390" s="34"/>
      <c r="C390" s="34"/>
      <c r="D390" s="34"/>
      <c r="E390" s="34"/>
      <c r="F390" s="34"/>
      <c r="G390" s="34"/>
      <c r="H390" s="34"/>
      <c r="I390" s="46"/>
      <c r="J390" s="34"/>
      <c r="K390" s="34"/>
    </row>
    <row r="391" spans="1:11">
      <c r="A391" s="34"/>
      <c r="B391" s="34"/>
      <c r="C391" s="34"/>
      <c r="D391" s="34"/>
      <c r="E391" s="34"/>
      <c r="F391" s="34"/>
      <c r="G391" s="34"/>
      <c r="H391" s="34"/>
      <c r="I391" s="46"/>
      <c r="J391" s="34"/>
      <c r="K391" s="34"/>
    </row>
    <row r="392" spans="1:11">
      <c r="A392" s="34"/>
      <c r="B392" s="34"/>
      <c r="C392" s="34"/>
      <c r="D392" s="34"/>
      <c r="E392" s="34"/>
      <c r="F392" s="34"/>
      <c r="G392" s="34"/>
      <c r="H392" s="34"/>
      <c r="I392" s="46"/>
      <c r="J392" s="34"/>
      <c r="K392" s="34"/>
    </row>
    <row r="393" spans="1:11">
      <c r="A393" s="34"/>
      <c r="B393" s="34"/>
      <c r="C393" s="34"/>
      <c r="D393" s="34"/>
      <c r="E393" s="34"/>
      <c r="F393" s="34"/>
      <c r="G393" s="34"/>
      <c r="H393" s="34"/>
      <c r="I393" s="46"/>
      <c r="J393" s="34"/>
      <c r="K393" s="34"/>
    </row>
    <row r="394" spans="1:11">
      <c r="A394" s="34"/>
      <c r="B394" s="34"/>
      <c r="C394" s="34"/>
      <c r="D394" s="34"/>
      <c r="E394" s="34"/>
      <c r="F394" s="34"/>
      <c r="G394" s="34"/>
      <c r="H394" s="34"/>
      <c r="I394" s="46"/>
      <c r="J394" s="34"/>
      <c r="K394" s="34"/>
    </row>
    <row r="395" spans="1:11">
      <c r="A395" s="34"/>
      <c r="B395" s="34"/>
      <c r="C395" s="34"/>
      <c r="D395" s="34"/>
      <c r="E395" s="34"/>
      <c r="F395" s="34"/>
      <c r="G395" s="34"/>
      <c r="H395" s="34"/>
      <c r="I395" s="46"/>
      <c r="J395" s="34"/>
      <c r="K395" s="34"/>
    </row>
    <row r="396" spans="1:11">
      <c r="A396" s="34"/>
      <c r="B396" s="34"/>
      <c r="C396" s="34"/>
      <c r="D396" s="34"/>
      <c r="E396" s="34"/>
      <c r="F396" s="34"/>
      <c r="G396" s="34"/>
      <c r="H396" s="34"/>
      <c r="I396" s="46"/>
      <c r="J396" s="34"/>
      <c r="K396" s="34"/>
    </row>
    <row r="397" spans="1:11">
      <c r="A397" s="34"/>
      <c r="B397" s="34"/>
      <c r="C397" s="34"/>
      <c r="D397" s="34"/>
      <c r="E397" s="34"/>
      <c r="F397" s="34"/>
      <c r="G397" s="34"/>
      <c r="H397" s="34"/>
      <c r="I397" s="46"/>
      <c r="J397" s="34"/>
      <c r="K397" s="34"/>
    </row>
    <row r="398" spans="1:11">
      <c r="A398" s="34"/>
      <c r="B398" s="34"/>
      <c r="C398" s="34"/>
      <c r="D398" s="34"/>
      <c r="E398" s="34"/>
      <c r="F398" s="34"/>
      <c r="G398" s="34"/>
      <c r="H398" s="34"/>
      <c r="I398" s="46"/>
      <c r="J398" s="34"/>
      <c r="K398" s="34"/>
    </row>
    <row r="399" spans="1:11">
      <c r="A399" s="34"/>
      <c r="B399" s="34"/>
      <c r="C399" s="34"/>
      <c r="D399" s="34"/>
      <c r="E399" s="34"/>
      <c r="F399" s="34"/>
      <c r="G399" s="34"/>
      <c r="H399" s="34"/>
      <c r="I399" s="46"/>
      <c r="J399" s="34"/>
      <c r="K399" s="34"/>
    </row>
    <row r="400" spans="1:11">
      <c r="A400" s="34"/>
      <c r="B400" s="34"/>
      <c r="C400" s="34"/>
      <c r="D400" s="34"/>
      <c r="E400" s="34"/>
      <c r="F400" s="34"/>
      <c r="G400" s="34"/>
      <c r="H400" s="34"/>
      <c r="I400" s="46"/>
      <c r="J400" s="34"/>
      <c r="K400" s="34"/>
    </row>
    <row r="401" spans="1:11">
      <c r="A401" s="34"/>
      <c r="B401" s="34"/>
      <c r="C401" s="34"/>
      <c r="D401" s="34"/>
      <c r="E401" s="34"/>
      <c r="F401" s="34"/>
      <c r="G401" s="34"/>
      <c r="H401" s="34"/>
      <c r="I401" s="46"/>
      <c r="J401" s="34"/>
      <c r="K401" s="34"/>
    </row>
    <row r="402" spans="1:11">
      <c r="A402" s="34"/>
      <c r="B402" s="34"/>
      <c r="C402" s="34"/>
      <c r="D402" s="34"/>
      <c r="E402" s="34"/>
      <c r="F402" s="34"/>
      <c r="G402" s="34"/>
      <c r="H402" s="34"/>
      <c r="I402" s="46"/>
      <c r="J402" s="34"/>
      <c r="K402" s="34"/>
    </row>
    <row r="403" spans="1:11">
      <c r="A403" s="34"/>
      <c r="B403" s="34"/>
      <c r="C403" s="34"/>
      <c r="D403" s="34"/>
      <c r="E403" s="34"/>
      <c r="F403" s="34"/>
      <c r="G403" s="34"/>
      <c r="H403" s="34"/>
      <c r="I403" s="46"/>
      <c r="J403" s="34"/>
      <c r="K403" s="34"/>
    </row>
    <row r="404" spans="1:11">
      <c r="A404" s="34"/>
      <c r="B404" s="34"/>
      <c r="C404" s="34"/>
      <c r="D404" s="34"/>
      <c r="E404" s="34"/>
      <c r="F404" s="34"/>
      <c r="G404" s="34"/>
      <c r="H404" s="34"/>
      <c r="I404" s="46"/>
      <c r="J404" s="34"/>
      <c r="K404" s="34"/>
    </row>
    <row r="405" spans="1:11">
      <c r="A405" s="34"/>
      <c r="B405" s="34"/>
      <c r="C405" s="34"/>
      <c r="D405" s="34"/>
      <c r="E405" s="34"/>
      <c r="F405" s="34"/>
      <c r="G405" s="34"/>
      <c r="H405" s="34"/>
      <c r="I405" s="46"/>
      <c r="J405" s="34"/>
      <c r="K405" s="34"/>
    </row>
    <row r="406" spans="1:11">
      <c r="A406" s="34"/>
      <c r="B406" s="34"/>
      <c r="C406" s="34"/>
      <c r="D406" s="34"/>
      <c r="E406" s="34"/>
      <c r="F406" s="34"/>
      <c r="G406" s="34"/>
      <c r="H406" s="34"/>
      <c r="I406" s="46"/>
      <c r="J406" s="34"/>
      <c r="K406" s="34"/>
    </row>
    <row r="407" spans="1:11">
      <c r="A407" s="34"/>
      <c r="B407" s="34"/>
      <c r="C407" s="34"/>
      <c r="D407" s="34"/>
      <c r="E407" s="34"/>
      <c r="F407" s="34"/>
      <c r="G407" s="34"/>
      <c r="H407" s="34"/>
      <c r="I407" s="46"/>
      <c r="J407" s="34"/>
      <c r="K407" s="34"/>
    </row>
    <row r="408" spans="1:11">
      <c r="A408" s="34"/>
      <c r="B408" s="34"/>
      <c r="C408" s="34"/>
      <c r="D408" s="34"/>
      <c r="E408" s="34"/>
      <c r="F408" s="34"/>
      <c r="G408" s="34"/>
      <c r="H408" s="34"/>
      <c r="I408" s="46"/>
      <c r="J408" s="34"/>
      <c r="K408" s="34"/>
    </row>
    <row r="409" spans="1:11">
      <c r="A409" s="34"/>
      <c r="B409" s="34"/>
      <c r="C409" s="34"/>
      <c r="D409" s="34"/>
      <c r="E409" s="34"/>
      <c r="F409" s="34"/>
      <c r="G409" s="34"/>
      <c r="H409" s="34"/>
      <c r="I409" s="46"/>
      <c r="J409" s="34"/>
      <c r="K409" s="34"/>
    </row>
    <row r="410" spans="1:11">
      <c r="A410" s="34"/>
      <c r="B410" s="34"/>
      <c r="C410" s="34"/>
      <c r="D410" s="34"/>
      <c r="E410" s="34"/>
      <c r="F410" s="34"/>
      <c r="G410" s="34"/>
      <c r="H410" s="34"/>
      <c r="I410" s="46"/>
      <c r="J410" s="34"/>
      <c r="K410" s="34"/>
    </row>
    <row r="411" spans="1:11">
      <c r="A411" s="34"/>
      <c r="B411" s="34"/>
      <c r="C411" s="34"/>
      <c r="D411" s="34"/>
      <c r="E411" s="34"/>
      <c r="F411" s="34"/>
      <c r="G411" s="34"/>
      <c r="H411" s="34"/>
      <c r="I411" s="46"/>
      <c r="J411" s="34"/>
      <c r="K411" s="34"/>
    </row>
    <row r="412" spans="1:11">
      <c r="A412" s="34"/>
      <c r="B412" s="34"/>
      <c r="C412" s="34"/>
      <c r="D412" s="34"/>
      <c r="E412" s="34"/>
      <c r="F412" s="34"/>
      <c r="G412" s="34"/>
      <c r="H412" s="34"/>
      <c r="I412" s="46"/>
      <c r="J412" s="34"/>
      <c r="K412" s="34"/>
    </row>
    <row r="413" spans="1:11">
      <c r="A413" s="34"/>
      <c r="B413" s="34"/>
      <c r="C413" s="34"/>
      <c r="D413" s="34"/>
      <c r="E413" s="34"/>
      <c r="F413" s="34"/>
      <c r="G413" s="34"/>
      <c r="H413" s="34"/>
      <c r="I413" s="46"/>
      <c r="J413" s="34"/>
      <c r="K413" s="34"/>
    </row>
    <row r="414" spans="1:11">
      <c r="A414" s="34"/>
      <c r="B414" s="34"/>
      <c r="C414" s="34"/>
      <c r="D414" s="34"/>
      <c r="E414" s="34"/>
      <c r="F414" s="34"/>
      <c r="G414" s="34"/>
      <c r="H414" s="34"/>
      <c r="I414" s="46"/>
      <c r="J414" s="34"/>
      <c r="K414" s="34"/>
    </row>
    <row r="415" spans="1:11">
      <c r="A415" s="34"/>
      <c r="B415" s="34"/>
      <c r="C415" s="34"/>
      <c r="D415" s="34"/>
      <c r="E415" s="34"/>
      <c r="F415" s="34"/>
      <c r="G415" s="34"/>
      <c r="H415" s="34"/>
      <c r="I415" s="46"/>
      <c r="J415" s="34"/>
      <c r="K415" s="34"/>
    </row>
    <row r="416" spans="1:11">
      <c r="A416" s="34"/>
      <c r="B416" s="34"/>
      <c r="C416" s="34"/>
      <c r="D416" s="34"/>
      <c r="E416" s="34"/>
      <c r="F416" s="34"/>
      <c r="G416" s="34"/>
      <c r="H416" s="34"/>
      <c r="I416" s="46"/>
      <c r="J416" s="34"/>
      <c r="K416" s="34"/>
    </row>
    <row r="417" spans="1:11">
      <c r="A417" s="34"/>
      <c r="B417" s="34"/>
      <c r="C417" s="34"/>
      <c r="D417" s="34"/>
      <c r="E417" s="34"/>
      <c r="F417" s="34"/>
      <c r="G417" s="34"/>
      <c r="H417" s="34"/>
      <c r="I417" s="46"/>
      <c r="J417" s="34"/>
      <c r="K417" s="34"/>
    </row>
    <row r="418" spans="1:11">
      <c r="A418" s="34"/>
      <c r="B418" s="34"/>
      <c r="C418" s="34"/>
      <c r="D418" s="34"/>
      <c r="E418" s="34"/>
      <c r="F418" s="34"/>
      <c r="G418" s="34"/>
      <c r="H418" s="34"/>
      <c r="I418" s="46"/>
      <c r="J418" s="34"/>
      <c r="K418" s="34"/>
    </row>
    <row r="419" spans="1:11">
      <c r="A419" s="34"/>
      <c r="B419" s="34"/>
      <c r="C419" s="34"/>
      <c r="D419" s="34"/>
      <c r="E419" s="34"/>
      <c r="F419" s="34"/>
      <c r="G419" s="34"/>
      <c r="H419" s="34"/>
      <c r="I419" s="46"/>
      <c r="J419" s="34"/>
      <c r="K419" s="34"/>
    </row>
    <row r="420" spans="1:11">
      <c r="A420" s="34"/>
      <c r="B420" s="34"/>
      <c r="C420" s="34"/>
      <c r="D420" s="34"/>
      <c r="E420" s="34"/>
      <c r="F420" s="34"/>
      <c r="G420" s="34"/>
      <c r="H420" s="34"/>
      <c r="I420" s="46"/>
      <c r="J420" s="34"/>
      <c r="K420" s="34"/>
    </row>
    <row r="421" spans="1:11">
      <c r="A421" s="34"/>
      <c r="B421" s="34"/>
      <c r="C421" s="34"/>
      <c r="D421" s="34"/>
      <c r="E421" s="34"/>
      <c r="F421" s="34"/>
      <c r="G421" s="34"/>
      <c r="H421" s="34"/>
      <c r="I421" s="46"/>
      <c r="J421" s="34"/>
      <c r="K421" s="34"/>
    </row>
    <row r="422" spans="1:11">
      <c r="A422" s="34"/>
      <c r="B422" s="34"/>
      <c r="C422" s="34"/>
      <c r="D422" s="34"/>
      <c r="E422" s="34"/>
      <c r="F422" s="34"/>
      <c r="G422" s="34"/>
      <c r="H422" s="34"/>
      <c r="I422" s="46"/>
      <c r="J422" s="34"/>
      <c r="K422" s="34"/>
    </row>
    <row r="423" spans="1:11">
      <c r="A423" s="34"/>
      <c r="B423" s="34"/>
      <c r="C423" s="34"/>
      <c r="D423" s="34"/>
      <c r="E423" s="34"/>
      <c r="F423" s="34"/>
      <c r="G423" s="34"/>
      <c r="H423" s="34"/>
      <c r="I423" s="46"/>
      <c r="J423" s="34"/>
      <c r="K423" s="34"/>
    </row>
    <row r="424" spans="1:11">
      <c r="A424" s="34"/>
      <c r="B424" s="34"/>
      <c r="C424" s="34"/>
      <c r="D424" s="34"/>
      <c r="E424" s="34"/>
      <c r="F424" s="34"/>
      <c r="G424" s="34"/>
      <c r="H424" s="34"/>
      <c r="I424" s="46"/>
      <c r="J424" s="34"/>
      <c r="K424" s="34"/>
    </row>
    <row r="425" spans="1:11">
      <c r="A425" s="34"/>
      <c r="B425" s="34"/>
      <c r="C425" s="34"/>
      <c r="D425" s="34"/>
      <c r="E425" s="34"/>
      <c r="F425" s="34"/>
      <c r="G425" s="34"/>
      <c r="H425" s="34"/>
      <c r="I425" s="46"/>
      <c r="J425" s="34"/>
      <c r="K425" s="34"/>
    </row>
    <row r="426" spans="1:11">
      <c r="A426" s="34"/>
      <c r="B426" s="34"/>
      <c r="C426" s="34"/>
      <c r="D426" s="34"/>
      <c r="E426" s="34"/>
      <c r="F426" s="34"/>
      <c r="G426" s="34"/>
      <c r="H426" s="34"/>
      <c r="I426" s="46"/>
      <c r="J426" s="34"/>
      <c r="K426" s="34"/>
    </row>
    <row r="427" spans="1:11">
      <c r="A427" s="34"/>
      <c r="B427" s="34"/>
      <c r="C427" s="34"/>
      <c r="D427" s="34"/>
      <c r="E427" s="34"/>
      <c r="F427" s="34"/>
      <c r="G427" s="34"/>
      <c r="H427" s="34"/>
      <c r="I427" s="46"/>
      <c r="J427" s="34"/>
      <c r="K427" s="34"/>
    </row>
    <row r="428" spans="1:11">
      <c r="A428" s="34"/>
      <c r="B428" s="34"/>
      <c r="C428" s="34"/>
      <c r="D428" s="34"/>
      <c r="E428" s="34"/>
      <c r="F428" s="34"/>
      <c r="G428" s="34"/>
      <c r="H428" s="34"/>
      <c r="I428" s="46"/>
      <c r="J428" s="34"/>
      <c r="K428" s="34"/>
    </row>
    <row r="429" spans="1:11">
      <c r="A429" s="34"/>
      <c r="B429" s="34"/>
      <c r="C429" s="34"/>
      <c r="D429" s="34"/>
      <c r="E429" s="34"/>
      <c r="F429" s="34"/>
      <c r="G429" s="34"/>
      <c r="H429" s="34"/>
      <c r="I429" s="46"/>
      <c r="J429" s="34"/>
      <c r="K429" s="34"/>
    </row>
    <row r="430" spans="1:11">
      <c r="A430" s="34"/>
      <c r="B430" s="34"/>
      <c r="C430" s="34"/>
      <c r="D430" s="34"/>
      <c r="E430" s="34"/>
      <c r="F430" s="34"/>
      <c r="G430" s="34"/>
      <c r="H430" s="34"/>
      <c r="I430" s="46"/>
      <c r="J430" s="34"/>
      <c r="K430" s="34"/>
    </row>
    <row r="431" spans="1:11">
      <c r="A431" s="34"/>
      <c r="B431" s="34"/>
      <c r="C431" s="34"/>
      <c r="D431" s="34"/>
      <c r="E431" s="34"/>
      <c r="F431" s="34"/>
      <c r="G431" s="34"/>
      <c r="H431" s="34"/>
      <c r="I431" s="46"/>
      <c r="J431" s="34"/>
      <c r="K431" s="34"/>
    </row>
    <row r="432" spans="1:11">
      <c r="A432" s="34"/>
      <c r="B432" s="34"/>
      <c r="C432" s="34"/>
      <c r="D432" s="34"/>
      <c r="E432" s="34"/>
      <c r="F432" s="34"/>
      <c r="G432" s="34"/>
      <c r="H432" s="34"/>
      <c r="I432" s="46"/>
      <c r="J432" s="34"/>
      <c r="K432" s="34"/>
    </row>
    <row r="433" spans="1:11">
      <c r="A433" s="34"/>
      <c r="B433" s="34"/>
      <c r="C433" s="34"/>
      <c r="D433" s="34"/>
      <c r="E433" s="34"/>
      <c r="F433" s="34"/>
      <c r="G433" s="34"/>
      <c r="H433" s="34"/>
      <c r="I433" s="46"/>
      <c r="J433" s="34"/>
      <c r="K433" s="34"/>
    </row>
    <row r="434" spans="1:11">
      <c r="A434" s="34"/>
      <c r="B434" s="34"/>
      <c r="C434" s="34"/>
      <c r="D434" s="34"/>
      <c r="E434" s="34"/>
      <c r="F434" s="34"/>
      <c r="G434" s="34"/>
      <c r="H434" s="34"/>
      <c r="I434" s="46"/>
      <c r="J434" s="34"/>
      <c r="K434" s="34"/>
    </row>
    <row r="435" spans="1:11">
      <c r="A435" s="34"/>
      <c r="B435" s="34"/>
      <c r="C435" s="34"/>
      <c r="D435" s="34"/>
      <c r="E435" s="34"/>
      <c r="F435" s="34"/>
      <c r="G435" s="34"/>
      <c r="H435" s="34"/>
      <c r="I435" s="46"/>
      <c r="J435" s="34"/>
      <c r="K435" s="34"/>
    </row>
    <row r="436" spans="1:11">
      <c r="A436" s="34"/>
      <c r="B436" s="34"/>
      <c r="C436" s="34"/>
      <c r="D436" s="34"/>
      <c r="E436" s="34"/>
      <c r="F436" s="34"/>
      <c r="G436" s="34"/>
      <c r="H436" s="34"/>
      <c r="I436" s="46"/>
      <c r="J436" s="34"/>
      <c r="K436" s="34"/>
    </row>
    <row r="437" spans="1:11">
      <c r="A437" s="34"/>
      <c r="B437" s="34"/>
      <c r="C437" s="34"/>
      <c r="D437" s="34"/>
      <c r="E437" s="34"/>
      <c r="F437" s="34"/>
      <c r="G437" s="34"/>
      <c r="H437" s="34"/>
      <c r="I437" s="46"/>
      <c r="J437" s="34"/>
      <c r="K437" s="34"/>
    </row>
    <row r="438" spans="1:11">
      <c r="A438" s="34"/>
      <c r="B438" s="34"/>
      <c r="C438" s="34"/>
      <c r="D438" s="34"/>
      <c r="E438" s="34"/>
      <c r="F438" s="34"/>
      <c r="G438" s="34"/>
      <c r="H438" s="34"/>
      <c r="I438" s="46"/>
      <c r="J438" s="34"/>
      <c r="K438" s="34"/>
    </row>
    <row r="439" spans="1:11">
      <c r="A439" s="34"/>
      <c r="B439" s="34"/>
      <c r="C439" s="34"/>
      <c r="D439" s="34"/>
      <c r="E439" s="34"/>
      <c r="F439" s="34"/>
      <c r="G439" s="34"/>
      <c r="H439" s="34"/>
      <c r="I439" s="46"/>
      <c r="J439" s="34"/>
      <c r="K439" s="34"/>
    </row>
    <row r="440" spans="1:11">
      <c r="A440" s="34"/>
      <c r="B440" s="34"/>
      <c r="C440" s="34"/>
      <c r="D440" s="34"/>
      <c r="E440" s="34"/>
      <c r="F440" s="34"/>
      <c r="G440" s="34"/>
      <c r="H440" s="34"/>
      <c r="I440" s="46"/>
      <c r="J440" s="34"/>
      <c r="K440" s="34"/>
    </row>
    <row r="441" spans="1:11">
      <c r="A441" s="34"/>
      <c r="B441" s="34"/>
      <c r="C441" s="34"/>
      <c r="D441" s="34"/>
      <c r="E441" s="34"/>
      <c r="F441" s="34"/>
      <c r="G441" s="34"/>
      <c r="H441" s="34"/>
      <c r="I441" s="46"/>
      <c r="J441" s="34"/>
      <c r="K441" s="34"/>
    </row>
    <row r="442" spans="1:11">
      <c r="A442" s="34"/>
      <c r="B442" s="34"/>
      <c r="C442" s="34"/>
      <c r="D442" s="34"/>
      <c r="E442" s="34"/>
      <c r="F442" s="34"/>
      <c r="G442" s="34"/>
      <c r="H442" s="34"/>
      <c r="I442" s="46"/>
      <c r="J442" s="34"/>
      <c r="K442" s="34"/>
    </row>
    <row r="443" spans="1:11">
      <c r="A443" s="34"/>
      <c r="B443" s="34"/>
      <c r="C443" s="34"/>
      <c r="D443" s="34"/>
      <c r="E443" s="34"/>
      <c r="F443" s="34"/>
      <c r="G443" s="34"/>
      <c r="H443" s="34"/>
      <c r="I443" s="46"/>
      <c r="J443" s="34"/>
      <c r="K443" s="34"/>
    </row>
    <row r="444" spans="1:11">
      <c r="A444" s="34"/>
      <c r="B444" s="34"/>
      <c r="C444" s="34"/>
      <c r="D444" s="34"/>
      <c r="E444" s="34"/>
      <c r="F444" s="34"/>
      <c r="G444" s="34"/>
      <c r="H444" s="34"/>
      <c r="I444" s="46"/>
      <c r="J444" s="34"/>
      <c r="K444" s="34"/>
    </row>
    <row r="445" spans="1:11">
      <c r="A445" s="34"/>
      <c r="B445" s="34"/>
      <c r="C445" s="34"/>
      <c r="D445" s="34"/>
      <c r="E445" s="34"/>
      <c r="F445" s="34"/>
      <c r="G445" s="34"/>
      <c r="H445" s="34"/>
      <c r="I445" s="46"/>
      <c r="J445" s="34"/>
      <c r="K445" s="34"/>
    </row>
    <row r="446" spans="1:11">
      <c r="A446" s="34"/>
      <c r="B446" s="34"/>
      <c r="C446" s="34"/>
      <c r="D446" s="34"/>
      <c r="E446" s="34"/>
      <c r="F446" s="34"/>
      <c r="G446" s="34"/>
      <c r="H446" s="34"/>
      <c r="I446" s="46"/>
      <c r="J446" s="34"/>
      <c r="K446" s="34"/>
    </row>
    <row r="447" spans="1:11">
      <c r="A447" s="34"/>
      <c r="B447" s="34"/>
      <c r="C447" s="34"/>
      <c r="D447" s="34"/>
      <c r="E447" s="34"/>
      <c r="F447" s="34"/>
      <c r="G447" s="34"/>
      <c r="H447" s="34"/>
      <c r="I447" s="46"/>
      <c r="J447" s="34"/>
      <c r="K447" s="34"/>
    </row>
    <row r="448" spans="1:11">
      <c r="A448" s="34"/>
      <c r="B448" s="34"/>
      <c r="C448" s="34"/>
      <c r="D448" s="34"/>
      <c r="E448" s="34"/>
      <c r="F448" s="34"/>
      <c r="G448" s="34"/>
      <c r="H448" s="34"/>
      <c r="I448" s="46"/>
      <c r="J448" s="34"/>
      <c r="K448" s="34"/>
    </row>
    <row r="449" spans="1:11">
      <c r="A449" s="34"/>
      <c r="B449" s="34"/>
      <c r="C449" s="34"/>
      <c r="D449" s="34"/>
      <c r="E449" s="34"/>
      <c r="F449" s="34"/>
      <c r="G449" s="34"/>
      <c r="H449" s="34"/>
      <c r="I449" s="46"/>
      <c r="J449" s="34"/>
      <c r="K449" s="34"/>
    </row>
    <row r="450" spans="1:11">
      <c r="A450" s="34"/>
      <c r="B450" s="34"/>
      <c r="C450" s="34"/>
      <c r="D450" s="34"/>
      <c r="E450" s="34"/>
      <c r="F450" s="34"/>
      <c r="G450" s="34"/>
      <c r="H450" s="34"/>
      <c r="I450" s="46"/>
      <c r="J450" s="34"/>
      <c r="K450" s="34"/>
    </row>
    <row r="451" spans="1:11">
      <c r="A451" s="34"/>
      <c r="B451" s="34"/>
      <c r="C451" s="34"/>
      <c r="D451" s="34"/>
      <c r="E451" s="34"/>
      <c r="F451" s="34"/>
      <c r="G451" s="34"/>
      <c r="H451" s="34"/>
      <c r="I451" s="46"/>
      <c r="J451" s="34"/>
      <c r="K451" s="34"/>
    </row>
    <row r="452" spans="1:11">
      <c r="A452" s="34"/>
      <c r="B452" s="34"/>
      <c r="C452" s="34"/>
      <c r="D452" s="34"/>
      <c r="E452" s="34"/>
      <c r="F452" s="34"/>
      <c r="G452" s="34"/>
      <c r="H452" s="34"/>
      <c r="I452" s="46"/>
      <c r="J452" s="34"/>
      <c r="K452" s="34"/>
    </row>
    <row r="453" spans="1:11">
      <c r="A453" s="34"/>
      <c r="B453" s="34"/>
      <c r="C453" s="34"/>
      <c r="D453" s="34"/>
      <c r="E453" s="34"/>
      <c r="F453" s="34"/>
      <c r="G453" s="34"/>
      <c r="H453" s="34"/>
      <c r="I453" s="46"/>
      <c r="J453" s="34"/>
      <c r="K453" s="34"/>
    </row>
    <row r="454" spans="1:11">
      <c r="A454" s="34"/>
      <c r="B454" s="34"/>
      <c r="C454" s="34"/>
      <c r="D454" s="34"/>
      <c r="E454" s="34"/>
      <c r="F454" s="34"/>
      <c r="G454" s="34"/>
      <c r="H454" s="34"/>
      <c r="I454" s="46"/>
      <c r="J454" s="34"/>
      <c r="K454" s="34"/>
    </row>
    <row r="455" spans="1:11">
      <c r="A455" s="34"/>
      <c r="B455" s="34"/>
      <c r="C455" s="34"/>
      <c r="D455" s="34"/>
      <c r="E455" s="34"/>
      <c r="F455" s="34"/>
      <c r="G455" s="34"/>
      <c r="H455" s="34"/>
      <c r="I455" s="46"/>
      <c r="J455" s="34"/>
      <c r="K455" s="34"/>
    </row>
    <row r="456" spans="1:11">
      <c r="A456" s="34"/>
      <c r="B456" s="34"/>
      <c r="C456" s="34"/>
      <c r="D456" s="34"/>
      <c r="E456" s="34"/>
      <c r="F456" s="34"/>
      <c r="G456" s="34"/>
      <c r="H456" s="34"/>
      <c r="I456" s="46"/>
      <c r="J456" s="34"/>
      <c r="K456" s="34"/>
    </row>
    <row r="457" spans="1:11">
      <c r="A457" s="34"/>
      <c r="B457" s="34"/>
      <c r="C457" s="34"/>
      <c r="D457" s="34"/>
      <c r="E457" s="34"/>
      <c r="F457" s="34"/>
      <c r="G457" s="34"/>
      <c r="H457" s="34"/>
      <c r="I457" s="46"/>
      <c r="J457" s="34"/>
      <c r="K457" s="34"/>
    </row>
    <row r="458" spans="1:11">
      <c r="A458" s="34"/>
      <c r="B458" s="34"/>
      <c r="C458" s="34"/>
      <c r="D458" s="34"/>
      <c r="E458" s="34"/>
      <c r="F458" s="34"/>
      <c r="G458" s="34"/>
      <c r="H458" s="34"/>
      <c r="I458" s="46"/>
      <c r="J458" s="34"/>
      <c r="K458" s="34"/>
    </row>
    <row r="459" spans="1:11">
      <c r="A459" s="34"/>
      <c r="B459" s="34"/>
      <c r="C459" s="34"/>
      <c r="D459" s="34"/>
      <c r="E459" s="34"/>
      <c r="F459" s="34"/>
      <c r="G459" s="34"/>
      <c r="H459" s="34"/>
      <c r="I459" s="46"/>
      <c r="J459" s="34"/>
      <c r="K459" s="34"/>
    </row>
    <row r="460" spans="1:11">
      <c r="A460" s="34"/>
      <c r="B460" s="34"/>
      <c r="C460" s="34"/>
      <c r="D460" s="34"/>
      <c r="E460" s="34"/>
      <c r="F460" s="34"/>
      <c r="G460" s="34"/>
      <c r="H460" s="34"/>
      <c r="I460" s="46"/>
      <c r="J460" s="34"/>
      <c r="K460" s="34"/>
    </row>
    <row r="461" spans="1:11">
      <c r="A461" s="34"/>
      <c r="B461" s="34"/>
      <c r="C461" s="34"/>
      <c r="D461" s="34"/>
      <c r="E461" s="34"/>
      <c r="F461" s="34"/>
      <c r="G461" s="34"/>
      <c r="H461" s="34"/>
      <c r="I461" s="46"/>
      <c r="J461" s="34"/>
      <c r="K461" s="34"/>
    </row>
    <row r="462" spans="1:11">
      <c r="A462" s="34"/>
      <c r="B462" s="34"/>
      <c r="C462" s="34"/>
      <c r="D462" s="34"/>
      <c r="E462" s="34"/>
      <c r="F462" s="34"/>
      <c r="G462" s="34"/>
      <c r="H462" s="34"/>
      <c r="I462" s="46"/>
      <c r="J462" s="34"/>
      <c r="K462" s="34"/>
    </row>
    <row r="463" spans="1:11">
      <c r="A463" s="34"/>
      <c r="B463" s="34"/>
      <c r="C463" s="34"/>
      <c r="D463" s="34"/>
      <c r="E463" s="34"/>
      <c r="F463" s="34"/>
      <c r="G463" s="34"/>
      <c r="H463" s="34"/>
      <c r="I463" s="46"/>
      <c r="J463" s="34"/>
      <c r="K463" s="34"/>
    </row>
    <row r="464" spans="1:11">
      <c r="A464" s="34"/>
      <c r="B464" s="34"/>
      <c r="C464" s="34"/>
      <c r="D464" s="34"/>
      <c r="E464" s="34"/>
      <c r="F464" s="34"/>
      <c r="G464" s="34"/>
      <c r="H464" s="34"/>
      <c r="I464" s="46"/>
      <c r="J464" s="34"/>
      <c r="K464" s="34"/>
    </row>
    <row r="465" spans="1:11">
      <c r="A465" s="34"/>
      <c r="B465" s="34"/>
      <c r="C465" s="34"/>
      <c r="D465" s="34"/>
      <c r="E465" s="34"/>
      <c r="F465" s="34"/>
      <c r="G465" s="34"/>
      <c r="H465" s="34"/>
      <c r="I465" s="46"/>
      <c r="J465" s="34"/>
      <c r="K465" s="34"/>
    </row>
    <row r="466" spans="1:11">
      <c r="A466" s="34"/>
      <c r="B466" s="34"/>
      <c r="C466" s="34"/>
      <c r="D466" s="34"/>
      <c r="E466" s="34"/>
      <c r="F466" s="34"/>
      <c r="G466" s="34"/>
      <c r="H466" s="34"/>
      <c r="I466" s="46"/>
      <c r="J466" s="34"/>
      <c r="K466" s="34"/>
    </row>
    <row r="467" spans="1:11">
      <c r="A467" s="34"/>
      <c r="B467" s="34"/>
      <c r="C467" s="34"/>
      <c r="D467" s="34"/>
      <c r="E467" s="34"/>
      <c r="F467" s="34"/>
      <c r="G467" s="34"/>
      <c r="H467" s="34"/>
      <c r="I467" s="46"/>
      <c r="J467" s="34"/>
      <c r="K467" s="34"/>
    </row>
    <row r="468" spans="1:11">
      <c r="A468" s="34"/>
      <c r="B468" s="34"/>
      <c r="C468" s="34"/>
      <c r="D468" s="34"/>
      <c r="E468" s="34"/>
      <c r="F468" s="34"/>
      <c r="G468" s="34"/>
      <c r="H468" s="34"/>
      <c r="I468" s="46"/>
      <c r="J468" s="34"/>
      <c r="K468" s="34"/>
    </row>
    <row r="469" spans="1:11">
      <c r="A469" s="34"/>
      <c r="B469" s="34"/>
      <c r="C469" s="34"/>
      <c r="D469" s="34"/>
      <c r="E469" s="34"/>
      <c r="F469" s="34"/>
      <c r="G469" s="34"/>
      <c r="H469" s="34"/>
      <c r="I469" s="46"/>
      <c r="J469" s="34"/>
      <c r="K469" s="34"/>
    </row>
    <row r="470" spans="1:11">
      <c r="A470" s="34"/>
      <c r="B470" s="34"/>
      <c r="C470" s="34"/>
      <c r="D470" s="34"/>
      <c r="E470" s="34"/>
      <c r="F470" s="34"/>
      <c r="G470" s="34"/>
      <c r="H470" s="34"/>
      <c r="I470" s="46"/>
      <c r="J470" s="34"/>
      <c r="K470" s="34"/>
    </row>
    <row r="471" spans="1:11">
      <c r="A471" s="34"/>
      <c r="B471" s="34"/>
      <c r="C471" s="34"/>
      <c r="D471" s="34"/>
      <c r="E471" s="34"/>
      <c r="F471" s="34"/>
      <c r="G471" s="34"/>
      <c r="H471" s="34"/>
      <c r="I471" s="46"/>
      <c r="J471" s="34"/>
      <c r="K471" s="34"/>
    </row>
    <row r="472" spans="1:11">
      <c r="A472" s="34"/>
      <c r="B472" s="34"/>
      <c r="C472" s="34"/>
      <c r="D472" s="34"/>
      <c r="E472" s="34"/>
      <c r="F472" s="34"/>
      <c r="G472" s="34"/>
      <c r="H472" s="34"/>
      <c r="I472" s="46"/>
      <c r="J472" s="34"/>
      <c r="K472" s="34"/>
    </row>
    <row r="473" spans="1:11">
      <c r="A473" s="34"/>
      <c r="B473" s="34"/>
      <c r="C473" s="34"/>
      <c r="D473" s="34"/>
      <c r="E473" s="34"/>
      <c r="F473" s="34"/>
      <c r="G473" s="34"/>
      <c r="H473" s="34"/>
      <c r="I473" s="46"/>
      <c r="J473" s="34"/>
      <c r="K473" s="34"/>
    </row>
    <row r="474" spans="1:11">
      <c r="A474" s="34"/>
      <c r="B474" s="34"/>
      <c r="C474" s="34"/>
      <c r="D474" s="34"/>
      <c r="E474" s="34"/>
      <c r="F474" s="34"/>
      <c r="G474" s="34"/>
      <c r="H474" s="34"/>
      <c r="I474" s="46"/>
      <c r="J474" s="34"/>
      <c r="K474" s="34"/>
    </row>
    <row r="475" spans="1:11">
      <c r="A475" s="34"/>
      <c r="B475" s="34"/>
      <c r="C475" s="34"/>
      <c r="D475" s="34"/>
      <c r="E475" s="34"/>
      <c r="F475" s="34"/>
      <c r="G475" s="34"/>
      <c r="H475" s="34"/>
      <c r="I475" s="46"/>
      <c r="J475" s="34"/>
      <c r="K475" s="34"/>
    </row>
    <row r="476" spans="1:11">
      <c r="A476" s="34"/>
      <c r="B476" s="34"/>
      <c r="C476" s="34"/>
      <c r="D476" s="34"/>
      <c r="E476" s="34"/>
      <c r="F476" s="34"/>
      <c r="G476" s="34"/>
      <c r="H476" s="34"/>
      <c r="I476" s="46"/>
      <c r="J476" s="34"/>
      <c r="K476" s="34"/>
    </row>
    <row r="477" spans="1:11">
      <c r="A477" s="34"/>
      <c r="B477" s="34"/>
      <c r="C477" s="34"/>
      <c r="D477" s="34"/>
      <c r="E477" s="34"/>
      <c r="F477" s="34"/>
      <c r="G477" s="34"/>
      <c r="H477" s="34"/>
      <c r="I477" s="46"/>
      <c r="J477" s="34"/>
      <c r="K477" s="34"/>
    </row>
    <row r="478" spans="1:11">
      <c r="A478" s="34"/>
      <c r="B478" s="34"/>
      <c r="C478" s="34"/>
      <c r="D478" s="34"/>
      <c r="E478" s="34"/>
      <c r="F478" s="34"/>
      <c r="G478" s="34"/>
      <c r="H478" s="34"/>
      <c r="I478" s="46"/>
      <c r="J478" s="34"/>
      <c r="K478" s="34"/>
    </row>
    <row r="479" spans="1:11">
      <c r="A479" s="34"/>
      <c r="B479" s="34"/>
      <c r="C479" s="34"/>
      <c r="D479" s="34"/>
      <c r="E479" s="34"/>
      <c r="F479" s="34"/>
      <c r="G479" s="34"/>
      <c r="H479" s="34"/>
      <c r="I479" s="46"/>
      <c r="J479" s="34"/>
      <c r="K479" s="34"/>
    </row>
    <row r="480" spans="1:11">
      <c r="A480" s="34"/>
      <c r="B480" s="34"/>
      <c r="C480" s="34"/>
      <c r="D480" s="34"/>
      <c r="E480" s="34"/>
      <c r="F480" s="34"/>
      <c r="G480" s="34"/>
      <c r="H480" s="34"/>
      <c r="I480" s="46"/>
      <c r="J480" s="34"/>
      <c r="K480" s="34"/>
    </row>
    <row r="481" spans="1:11">
      <c r="A481" s="34"/>
      <c r="B481" s="34"/>
      <c r="C481" s="34"/>
      <c r="D481" s="34"/>
      <c r="E481" s="34"/>
      <c r="F481" s="34"/>
      <c r="G481" s="34"/>
      <c r="H481" s="34"/>
      <c r="I481" s="46"/>
      <c r="J481" s="34"/>
      <c r="K481" s="34"/>
    </row>
    <row r="482" spans="1:11">
      <c r="A482" s="34"/>
      <c r="B482" s="34"/>
      <c r="C482" s="34"/>
      <c r="D482" s="34"/>
      <c r="E482" s="34"/>
      <c r="F482" s="34"/>
      <c r="G482" s="34"/>
      <c r="H482" s="34"/>
      <c r="I482" s="46"/>
      <c r="J482" s="34"/>
      <c r="K482" s="34"/>
    </row>
    <row r="483" spans="1:11">
      <c r="A483" s="34"/>
      <c r="B483" s="34"/>
      <c r="C483" s="34"/>
      <c r="D483" s="34"/>
      <c r="E483" s="34"/>
      <c r="F483" s="34"/>
      <c r="G483" s="34"/>
      <c r="H483" s="34"/>
      <c r="I483" s="46"/>
      <c r="J483" s="34"/>
      <c r="K483" s="34"/>
    </row>
    <row r="484" spans="1:11">
      <c r="A484" s="34"/>
      <c r="B484" s="34"/>
      <c r="C484" s="34"/>
      <c r="D484" s="34"/>
      <c r="E484" s="34"/>
      <c r="F484" s="34"/>
      <c r="G484" s="34"/>
      <c r="H484" s="34"/>
      <c r="I484" s="46"/>
      <c r="J484" s="34"/>
      <c r="K484" s="34"/>
    </row>
    <row r="485" spans="1:11">
      <c r="A485" s="34"/>
      <c r="B485" s="34"/>
      <c r="C485" s="34"/>
      <c r="D485" s="34"/>
      <c r="E485" s="34"/>
      <c r="F485" s="34"/>
      <c r="G485" s="34"/>
      <c r="H485" s="34"/>
      <c r="I485" s="46"/>
      <c r="J485" s="34"/>
      <c r="K485" s="34"/>
    </row>
    <row r="486" spans="1:11">
      <c r="A486" s="34"/>
      <c r="B486" s="34"/>
      <c r="C486" s="34"/>
      <c r="D486" s="34"/>
      <c r="E486" s="34"/>
      <c r="F486" s="34"/>
      <c r="G486" s="34"/>
      <c r="H486" s="34"/>
      <c r="I486" s="46"/>
      <c r="J486" s="34"/>
      <c r="K486" s="34"/>
    </row>
    <row r="487" spans="1:11">
      <c r="A487" s="34"/>
      <c r="B487" s="34"/>
      <c r="C487" s="34"/>
      <c r="D487" s="34"/>
      <c r="E487" s="34"/>
      <c r="F487" s="34"/>
      <c r="G487" s="34"/>
      <c r="H487" s="34"/>
      <c r="I487" s="46"/>
      <c r="J487" s="34"/>
      <c r="K487" s="34"/>
    </row>
    <row r="488" spans="1:11">
      <c r="A488" s="34"/>
      <c r="B488" s="34"/>
      <c r="C488" s="34"/>
      <c r="D488" s="34"/>
      <c r="E488" s="34"/>
      <c r="F488" s="34"/>
      <c r="G488" s="34"/>
      <c r="H488" s="34"/>
      <c r="I488" s="46"/>
      <c r="J488" s="34"/>
      <c r="K488" s="34"/>
    </row>
    <row r="489" spans="1:11">
      <c r="A489" s="34"/>
      <c r="B489" s="34"/>
      <c r="C489" s="34"/>
      <c r="D489" s="34"/>
      <c r="E489" s="34"/>
      <c r="F489" s="34"/>
      <c r="G489" s="34"/>
      <c r="H489" s="34"/>
      <c r="I489" s="46"/>
      <c r="J489" s="34"/>
      <c r="K489" s="34"/>
    </row>
    <row r="490" spans="1:11">
      <c r="A490" s="34"/>
      <c r="B490" s="34"/>
      <c r="C490" s="34"/>
      <c r="D490" s="34"/>
      <c r="E490" s="34"/>
      <c r="F490" s="34"/>
      <c r="G490" s="34"/>
      <c r="H490" s="34"/>
      <c r="I490" s="46"/>
      <c r="J490" s="34"/>
      <c r="K490" s="34"/>
    </row>
    <row r="491" spans="1:11">
      <c r="A491" s="34"/>
      <c r="B491" s="34"/>
      <c r="C491" s="34"/>
      <c r="D491" s="34"/>
      <c r="E491" s="34"/>
      <c r="F491" s="34"/>
      <c r="G491" s="34"/>
      <c r="H491" s="34"/>
      <c r="I491" s="46"/>
      <c r="J491" s="34"/>
      <c r="K491" s="34"/>
    </row>
    <row r="492" spans="1:11">
      <c r="A492" s="34"/>
      <c r="B492" s="34"/>
      <c r="C492" s="34"/>
      <c r="D492" s="34"/>
      <c r="E492" s="34"/>
      <c r="F492" s="34"/>
      <c r="G492" s="34"/>
      <c r="H492" s="34"/>
      <c r="I492" s="46"/>
      <c r="J492" s="34"/>
      <c r="K492" s="34"/>
    </row>
    <row r="493" spans="1:11">
      <c r="A493" s="34"/>
      <c r="B493" s="34"/>
      <c r="C493" s="34"/>
      <c r="D493" s="34"/>
      <c r="E493" s="34"/>
      <c r="F493" s="34"/>
      <c r="G493" s="34"/>
      <c r="H493" s="34"/>
      <c r="I493" s="46"/>
      <c r="J493" s="34"/>
      <c r="K493" s="34"/>
    </row>
    <row r="494" spans="1:11">
      <c r="A494" s="34"/>
      <c r="B494" s="34"/>
      <c r="C494" s="34"/>
      <c r="D494" s="34"/>
      <c r="E494" s="34"/>
      <c r="F494" s="34"/>
      <c r="G494" s="34"/>
      <c r="H494" s="34"/>
      <c r="I494" s="46"/>
      <c r="J494" s="34"/>
      <c r="K494" s="34"/>
    </row>
    <row r="495" spans="1:11">
      <c r="A495" s="34"/>
      <c r="B495" s="34"/>
      <c r="C495" s="34"/>
      <c r="D495" s="34"/>
      <c r="E495" s="34"/>
      <c r="F495" s="34"/>
      <c r="G495" s="34"/>
      <c r="H495" s="34"/>
      <c r="I495" s="46"/>
      <c r="J495" s="34"/>
      <c r="K495" s="34"/>
    </row>
    <row r="496" spans="1:11">
      <c r="A496" s="34"/>
      <c r="B496" s="34"/>
      <c r="C496" s="34"/>
      <c r="D496" s="34"/>
      <c r="E496" s="34"/>
      <c r="F496" s="34"/>
      <c r="G496" s="34"/>
      <c r="H496" s="34"/>
      <c r="I496" s="46"/>
      <c r="J496" s="34"/>
      <c r="K496" s="34"/>
    </row>
    <row r="497" spans="1:11">
      <c r="A497" s="34"/>
      <c r="B497" s="34"/>
      <c r="C497" s="34"/>
      <c r="D497" s="34"/>
      <c r="E497" s="34"/>
      <c r="F497" s="34"/>
      <c r="G497" s="34"/>
      <c r="H497" s="34"/>
      <c r="I497" s="46"/>
      <c r="J497" s="34"/>
      <c r="K497" s="34"/>
    </row>
    <row r="498" spans="1:11">
      <c r="A498" s="34"/>
      <c r="B498" s="34"/>
      <c r="C498" s="34"/>
      <c r="D498" s="34"/>
      <c r="E498" s="34"/>
      <c r="F498" s="34"/>
      <c r="G498" s="34"/>
      <c r="H498" s="34"/>
      <c r="I498" s="46"/>
      <c r="J498" s="34"/>
      <c r="K498" s="34"/>
    </row>
    <row r="499" spans="1:11">
      <c r="A499" s="34"/>
      <c r="B499" s="34"/>
      <c r="C499" s="34"/>
      <c r="D499" s="34"/>
      <c r="E499" s="34"/>
      <c r="F499" s="34"/>
      <c r="G499" s="34"/>
      <c r="H499" s="34"/>
      <c r="I499" s="46"/>
      <c r="J499" s="34"/>
      <c r="K499" s="34"/>
    </row>
    <row r="500" spans="1:11">
      <c r="A500" s="34"/>
      <c r="B500" s="34"/>
      <c r="C500" s="34"/>
      <c r="D500" s="34"/>
      <c r="E500" s="34"/>
      <c r="F500" s="34"/>
      <c r="G500" s="34"/>
      <c r="H500" s="34"/>
      <c r="I500" s="46"/>
      <c r="J500" s="34"/>
      <c r="K500" s="34"/>
    </row>
    <row r="501" spans="1:11">
      <c r="A501" s="34"/>
      <c r="B501" s="34"/>
      <c r="C501" s="34"/>
      <c r="D501" s="34"/>
      <c r="E501" s="34"/>
      <c r="F501" s="34"/>
      <c r="G501" s="34"/>
      <c r="H501" s="34"/>
      <c r="I501" s="46"/>
      <c r="J501" s="34"/>
      <c r="K501" s="34"/>
    </row>
    <row r="502" spans="1:11">
      <c r="A502" s="34"/>
      <c r="B502" s="34"/>
      <c r="C502" s="34"/>
      <c r="D502" s="34"/>
      <c r="E502" s="34"/>
      <c r="F502" s="34"/>
      <c r="G502" s="34"/>
      <c r="H502" s="34"/>
      <c r="I502" s="46"/>
      <c r="J502" s="34"/>
      <c r="K502" s="34"/>
    </row>
    <row r="503" spans="1:11">
      <c r="A503" s="34"/>
      <c r="B503" s="34"/>
      <c r="C503" s="34"/>
      <c r="D503" s="34"/>
      <c r="E503" s="34"/>
      <c r="F503" s="34"/>
      <c r="G503" s="34"/>
      <c r="H503" s="34"/>
      <c r="I503" s="46"/>
      <c r="J503" s="34"/>
      <c r="K503" s="34"/>
    </row>
    <row r="504" spans="1:11">
      <c r="A504" s="34"/>
      <c r="B504" s="34"/>
      <c r="C504" s="34"/>
      <c r="D504" s="34"/>
      <c r="E504" s="34"/>
      <c r="F504" s="34"/>
      <c r="G504" s="34"/>
      <c r="H504" s="34"/>
      <c r="I504" s="46"/>
      <c r="J504" s="34"/>
      <c r="K504" s="34"/>
    </row>
    <row r="505" spans="1:11">
      <c r="A505" s="34"/>
      <c r="B505" s="34"/>
      <c r="C505" s="34"/>
      <c r="D505" s="34"/>
      <c r="E505" s="34"/>
      <c r="F505" s="34"/>
      <c r="G505" s="34"/>
      <c r="H505" s="34"/>
      <c r="I505" s="46"/>
      <c r="J505" s="34"/>
      <c r="K505" s="34"/>
    </row>
    <row r="506" spans="1:11">
      <c r="A506" s="34"/>
      <c r="B506" s="34"/>
      <c r="C506" s="34"/>
      <c r="D506" s="34"/>
      <c r="E506" s="34"/>
      <c r="F506" s="34"/>
      <c r="G506" s="34"/>
      <c r="H506" s="34"/>
      <c r="I506" s="46"/>
      <c r="J506" s="34"/>
      <c r="K506" s="34"/>
    </row>
    <row r="507" spans="1:11">
      <c r="A507" s="34"/>
      <c r="B507" s="34"/>
      <c r="C507" s="34"/>
      <c r="D507" s="34"/>
      <c r="E507" s="34"/>
      <c r="F507" s="34"/>
      <c r="G507" s="34"/>
      <c r="H507" s="34"/>
      <c r="I507" s="46"/>
      <c r="J507" s="34"/>
      <c r="K507" s="34"/>
    </row>
    <row r="508" spans="1:11">
      <c r="A508" s="34"/>
      <c r="B508" s="34"/>
      <c r="C508" s="34"/>
      <c r="D508" s="34"/>
      <c r="E508" s="34"/>
      <c r="F508" s="34"/>
      <c r="G508" s="34"/>
      <c r="H508" s="34"/>
      <c r="I508" s="46"/>
      <c r="J508" s="34"/>
      <c r="K508" s="34"/>
    </row>
    <row r="509" spans="1:11">
      <c r="A509" s="34"/>
      <c r="B509" s="34"/>
      <c r="C509" s="34"/>
      <c r="D509" s="34"/>
      <c r="E509" s="34"/>
      <c r="F509" s="34"/>
      <c r="G509" s="34"/>
      <c r="H509" s="34"/>
      <c r="I509" s="46"/>
      <c r="J509" s="34"/>
      <c r="K509" s="34"/>
    </row>
    <row r="510" spans="1:11">
      <c r="A510" s="34"/>
      <c r="B510" s="34"/>
      <c r="C510" s="34"/>
      <c r="D510" s="34"/>
      <c r="E510" s="34"/>
      <c r="F510" s="34"/>
      <c r="G510" s="34"/>
      <c r="H510" s="34"/>
      <c r="I510" s="46"/>
      <c r="J510" s="34"/>
      <c r="K510" s="34"/>
    </row>
    <row r="511" spans="1:11">
      <c r="A511" s="34"/>
      <c r="B511" s="34"/>
      <c r="C511" s="34"/>
      <c r="D511" s="34"/>
      <c r="E511" s="34"/>
      <c r="F511" s="34"/>
      <c r="G511" s="34"/>
      <c r="H511" s="34"/>
      <c r="I511" s="46"/>
      <c r="J511" s="34"/>
      <c r="K511" s="34"/>
    </row>
    <row r="512" spans="1:11">
      <c r="A512" s="34"/>
      <c r="B512" s="34"/>
      <c r="C512" s="34"/>
      <c r="D512" s="34"/>
      <c r="E512" s="34"/>
      <c r="F512" s="34"/>
      <c r="G512" s="34"/>
      <c r="H512" s="34"/>
      <c r="I512" s="46"/>
      <c r="J512" s="34"/>
      <c r="K512" s="34"/>
    </row>
    <row r="513" spans="1:11">
      <c r="A513" s="34"/>
      <c r="B513" s="34"/>
      <c r="C513" s="34"/>
      <c r="D513" s="34"/>
      <c r="E513" s="34"/>
      <c r="F513" s="34"/>
      <c r="G513" s="34"/>
      <c r="H513" s="34"/>
      <c r="I513" s="46"/>
      <c r="J513" s="34"/>
      <c r="K513" s="34"/>
    </row>
    <row r="514" spans="1:11">
      <c r="A514" s="34"/>
      <c r="B514" s="34"/>
      <c r="C514" s="34"/>
      <c r="D514" s="34"/>
      <c r="E514" s="34"/>
      <c r="F514" s="34"/>
      <c r="G514" s="34"/>
      <c r="H514" s="34"/>
      <c r="I514" s="46"/>
      <c r="J514" s="34"/>
      <c r="K514" s="34"/>
    </row>
    <row r="515" spans="1:11">
      <c r="A515" s="34"/>
      <c r="B515" s="34"/>
      <c r="C515" s="34"/>
      <c r="D515" s="34"/>
      <c r="E515" s="34"/>
      <c r="F515" s="34"/>
      <c r="G515" s="34"/>
      <c r="H515" s="34"/>
      <c r="I515" s="46"/>
      <c r="J515" s="34"/>
      <c r="K515" s="34"/>
    </row>
    <row r="516" spans="1:11">
      <c r="A516" s="34"/>
      <c r="B516" s="34"/>
      <c r="C516" s="34"/>
      <c r="D516" s="34"/>
      <c r="E516" s="34"/>
      <c r="F516" s="34"/>
      <c r="G516" s="34"/>
      <c r="H516" s="34"/>
      <c r="I516" s="46"/>
      <c r="J516" s="34"/>
      <c r="K516" s="34"/>
    </row>
    <row r="517" spans="1:11">
      <c r="A517" s="34"/>
      <c r="B517" s="34"/>
      <c r="C517" s="34"/>
      <c r="D517" s="34"/>
      <c r="E517" s="34"/>
      <c r="F517" s="34"/>
      <c r="G517" s="34"/>
      <c r="H517" s="34"/>
      <c r="I517" s="46"/>
      <c r="J517" s="34"/>
      <c r="K517" s="34"/>
    </row>
    <row r="518" spans="1:11">
      <c r="A518" s="34"/>
      <c r="B518" s="34"/>
      <c r="C518" s="34"/>
      <c r="D518" s="34"/>
      <c r="E518" s="34"/>
      <c r="F518" s="34"/>
      <c r="G518" s="34"/>
      <c r="H518" s="34"/>
      <c r="I518" s="46"/>
      <c r="J518" s="34"/>
      <c r="K518" s="34"/>
    </row>
    <row r="519" spans="1:11">
      <c r="A519" s="34"/>
      <c r="B519" s="34"/>
      <c r="C519" s="34"/>
      <c r="D519" s="34"/>
      <c r="E519" s="34"/>
      <c r="F519" s="34"/>
      <c r="G519" s="34"/>
      <c r="H519" s="34"/>
      <c r="I519" s="46"/>
      <c r="J519" s="34"/>
      <c r="K519" s="34"/>
    </row>
    <row r="520" spans="1:11">
      <c r="A520" s="34"/>
      <c r="B520" s="34"/>
      <c r="C520" s="34"/>
      <c r="D520" s="34"/>
      <c r="E520" s="34"/>
      <c r="F520" s="34"/>
      <c r="G520" s="34"/>
      <c r="H520" s="34"/>
      <c r="I520" s="46"/>
      <c r="J520" s="34"/>
      <c r="K520" s="34"/>
    </row>
    <row r="521" spans="1:11">
      <c r="A521" s="34"/>
      <c r="B521" s="34"/>
      <c r="C521" s="34"/>
      <c r="D521" s="34"/>
      <c r="E521" s="34"/>
      <c r="F521" s="34"/>
      <c r="G521" s="34"/>
      <c r="H521" s="34"/>
      <c r="I521" s="46"/>
      <c r="J521" s="34"/>
      <c r="K521" s="34"/>
    </row>
    <row r="522" spans="1:11">
      <c r="A522" s="34"/>
      <c r="B522" s="34"/>
      <c r="C522" s="34"/>
      <c r="D522" s="34"/>
      <c r="E522" s="34"/>
      <c r="F522" s="34"/>
      <c r="G522" s="34"/>
      <c r="H522" s="34"/>
      <c r="I522" s="46"/>
      <c r="J522" s="34"/>
      <c r="K522" s="34"/>
    </row>
    <row r="523" spans="1:11">
      <c r="A523" s="34"/>
      <c r="B523" s="34"/>
      <c r="C523" s="34"/>
      <c r="D523" s="34"/>
      <c r="E523" s="34"/>
      <c r="F523" s="34"/>
      <c r="G523" s="34"/>
      <c r="H523" s="34"/>
      <c r="I523" s="46"/>
      <c r="J523" s="34"/>
      <c r="K523" s="34"/>
    </row>
    <row r="524" spans="1:11">
      <c r="A524" s="34"/>
      <c r="B524" s="34"/>
      <c r="C524" s="34"/>
      <c r="D524" s="34"/>
      <c r="E524" s="34"/>
      <c r="F524" s="34"/>
      <c r="G524" s="34"/>
      <c r="H524" s="34"/>
      <c r="I524" s="46"/>
      <c r="J524" s="34"/>
      <c r="K524" s="34"/>
    </row>
    <row r="525" spans="1:11">
      <c r="A525" s="34"/>
      <c r="B525" s="34"/>
      <c r="C525" s="34"/>
      <c r="D525" s="34"/>
      <c r="E525" s="34"/>
      <c r="F525" s="34"/>
      <c r="G525" s="34"/>
      <c r="H525" s="34"/>
      <c r="I525" s="46"/>
      <c r="J525" s="34"/>
      <c r="K525" s="34"/>
    </row>
    <row r="526" spans="1:11">
      <c r="A526" s="34"/>
      <c r="B526" s="34"/>
      <c r="C526" s="34"/>
      <c r="D526" s="34"/>
      <c r="E526" s="34"/>
      <c r="F526" s="34"/>
      <c r="G526" s="34"/>
      <c r="H526" s="34"/>
      <c r="I526" s="46"/>
      <c r="J526" s="34"/>
      <c r="K526" s="34"/>
    </row>
    <row r="527" spans="1:11">
      <c r="A527" s="34"/>
      <c r="B527" s="34"/>
      <c r="C527" s="34"/>
      <c r="D527" s="34"/>
      <c r="E527" s="34"/>
      <c r="F527" s="34"/>
      <c r="G527" s="34"/>
      <c r="H527" s="34"/>
      <c r="I527" s="46"/>
      <c r="J527" s="34"/>
      <c r="K527" s="34"/>
    </row>
    <row r="528" spans="1:11">
      <c r="A528" s="34"/>
      <c r="B528" s="34"/>
      <c r="C528" s="34"/>
      <c r="D528" s="34"/>
      <c r="E528" s="34"/>
      <c r="F528" s="34"/>
      <c r="G528" s="34"/>
      <c r="H528" s="34"/>
      <c r="I528" s="46"/>
      <c r="J528" s="34"/>
      <c r="K528" s="34"/>
    </row>
    <row r="529" spans="1:11">
      <c r="A529" s="34"/>
      <c r="B529" s="34"/>
      <c r="C529" s="34"/>
      <c r="D529" s="34"/>
      <c r="E529" s="34"/>
      <c r="F529" s="34"/>
      <c r="G529" s="34"/>
      <c r="H529" s="34"/>
      <c r="I529" s="46"/>
      <c r="J529" s="34"/>
      <c r="K529" s="34"/>
    </row>
    <row r="530" spans="1:11">
      <c r="A530" s="34"/>
      <c r="B530" s="34"/>
      <c r="C530" s="34"/>
      <c r="D530" s="34"/>
      <c r="E530" s="34"/>
      <c r="F530" s="34"/>
      <c r="G530" s="34"/>
      <c r="H530" s="34"/>
      <c r="I530" s="46"/>
      <c r="J530" s="34"/>
      <c r="K530" s="34"/>
    </row>
    <row r="531" spans="1:11">
      <c r="A531" s="34"/>
      <c r="B531" s="34"/>
      <c r="C531" s="34"/>
      <c r="D531" s="34"/>
      <c r="E531" s="34"/>
      <c r="F531" s="34"/>
      <c r="G531" s="34"/>
      <c r="H531" s="34"/>
      <c r="I531" s="46"/>
      <c r="J531" s="34"/>
      <c r="K531" s="34"/>
    </row>
    <row r="532" spans="1:11">
      <c r="A532" s="34"/>
      <c r="B532" s="34"/>
      <c r="C532" s="34"/>
      <c r="D532" s="34"/>
      <c r="E532" s="34"/>
      <c r="F532" s="34"/>
      <c r="G532" s="34"/>
      <c r="H532" s="34"/>
      <c r="I532" s="46"/>
      <c r="J532" s="34"/>
      <c r="K532" s="34"/>
    </row>
    <row r="533" spans="1:11">
      <c r="A533" s="34"/>
      <c r="B533" s="34"/>
      <c r="C533" s="34"/>
      <c r="D533" s="34"/>
      <c r="E533" s="34"/>
      <c r="F533" s="34"/>
      <c r="G533" s="34"/>
      <c r="H533" s="34"/>
      <c r="I533" s="46"/>
      <c r="J533" s="34"/>
      <c r="K533" s="34"/>
    </row>
    <row r="534" spans="1:11">
      <c r="A534" s="34"/>
      <c r="B534" s="34"/>
      <c r="C534" s="34"/>
      <c r="D534" s="34"/>
      <c r="E534" s="34"/>
      <c r="F534" s="34"/>
      <c r="G534" s="34"/>
      <c r="H534" s="34"/>
      <c r="I534" s="46"/>
      <c r="J534" s="34"/>
      <c r="K534" s="34"/>
    </row>
    <row r="535" spans="1:11">
      <c r="A535" s="34"/>
      <c r="B535" s="34"/>
      <c r="C535" s="34"/>
      <c r="D535" s="34"/>
      <c r="E535" s="34"/>
      <c r="F535" s="34"/>
      <c r="G535" s="34"/>
      <c r="H535" s="34"/>
      <c r="I535" s="46"/>
      <c r="J535" s="34"/>
      <c r="K535" s="34"/>
    </row>
    <row r="536" spans="1:11">
      <c r="A536" s="34"/>
      <c r="B536" s="34"/>
      <c r="C536" s="34"/>
      <c r="D536" s="34"/>
      <c r="E536" s="34"/>
      <c r="F536" s="34"/>
      <c r="G536" s="34"/>
      <c r="H536" s="34"/>
      <c r="I536" s="46"/>
      <c r="J536" s="34"/>
      <c r="K536" s="34"/>
    </row>
    <row r="537" spans="1:11">
      <c r="A537" s="34"/>
      <c r="B537" s="34"/>
      <c r="C537" s="34"/>
      <c r="D537" s="34"/>
      <c r="E537" s="34"/>
      <c r="F537" s="34"/>
      <c r="G537" s="34"/>
      <c r="H537" s="34"/>
      <c r="I537" s="46"/>
      <c r="J537" s="34"/>
      <c r="K537" s="34"/>
    </row>
    <row r="538" spans="1:11">
      <c r="A538" s="34"/>
      <c r="B538" s="34"/>
      <c r="C538" s="34"/>
      <c r="D538" s="34"/>
      <c r="E538" s="34"/>
      <c r="F538" s="34"/>
      <c r="G538" s="34"/>
      <c r="H538" s="34"/>
      <c r="I538" s="46"/>
      <c r="J538" s="34"/>
      <c r="K538" s="34"/>
    </row>
    <row r="539" spans="1:11">
      <c r="A539" s="34"/>
      <c r="B539" s="34"/>
      <c r="C539" s="34"/>
      <c r="D539" s="34"/>
      <c r="E539" s="34"/>
      <c r="F539" s="34"/>
      <c r="G539" s="34"/>
      <c r="H539" s="34"/>
      <c r="I539" s="46"/>
      <c r="J539" s="34"/>
      <c r="K539" s="34"/>
    </row>
    <row r="540" spans="1:11">
      <c r="A540" s="34"/>
      <c r="B540" s="34"/>
      <c r="C540" s="34"/>
      <c r="D540" s="34"/>
      <c r="E540" s="34"/>
      <c r="F540" s="34"/>
      <c r="G540" s="34"/>
      <c r="H540" s="34"/>
      <c r="I540" s="46"/>
      <c r="J540" s="34"/>
      <c r="K540" s="34"/>
    </row>
    <row r="541" spans="1:11">
      <c r="A541" s="34"/>
      <c r="B541" s="34"/>
      <c r="C541" s="34"/>
      <c r="D541" s="34"/>
      <c r="E541" s="34"/>
      <c r="F541" s="34"/>
      <c r="G541" s="34"/>
      <c r="H541" s="34"/>
      <c r="I541" s="46"/>
      <c r="J541" s="34"/>
      <c r="K541" s="34"/>
    </row>
    <row r="542" spans="1:11">
      <c r="A542" s="34"/>
      <c r="B542" s="34"/>
      <c r="C542" s="34"/>
      <c r="D542" s="34"/>
      <c r="E542" s="34"/>
      <c r="F542" s="34"/>
      <c r="G542" s="34"/>
      <c r="H542" s="34"/>
      <c r="I542" s="46"/>
      <c r="J542" s="34"/>
      <c r="K542" s="34"/>
    </row>
    <row r="543" spans="1:11">
      <c r="A543" s="34"/>
      <c r="B543" s="34"/>
      <c r="C543" s="34"/>
      <c r="D543" s="34"/>
      <c r="E543" s="34"/>
      <c r="F543" s="34"/>
      <c r="G543" s="34"/>
      <c r="H543" s="34"/>
      <c r="I543" s="46"/>
      <c r="J543" s="34"/>
      <c r="K543" s="34"/>
    </row>
    <row r="544" spans="1:11">
      <c r="A544" s="34"/>
      <c r="B544" s="34"/>
      <c r="C544" s="34"/>
      <c r="D544" s="34"/>
      <c r="E544" s="34"/>
      <c r="F544" s="34"/>
      <c r="G544" s="34"/>
      <c r="H544" s="34"/>
      <c r="I544" s="46"/>
      <c r="J544" s="34"/>
      <c r="K544" s="34"/>
    </row>
    <row r="545" spans="1:11">
      <c r="A545" s="34"/>
      <c r="B545" s="34"/>
      <c r="C545" s="34"/>
      <c r="D545" s="34"/>
      <c r="E545" s="34"/>
      <c r="F545" s="34"/>
      <c r="G545" s="34"/>
      <c r="H545" s="34"/>
      <c r="I545" s="46"/>
      <c r="J545" s="34"/>
      <c r="K545" s="34"/>
    </row>
    <row r="546" spans="1:11">
      <c r="A546" s="34"/>
      <c r="B546" s="34"/>
      <c r="C546" s="34"/>
      <c r="D546" s="34"/>
      <c r="E546" s="34"/>
      <c r="F546" s="34"/>
      <c r="G546" s="34"/>
      <c r="H546" s="34"/>
      <c r="I546" s="46"/>
      <c r="J546" s="34"/>
      <c r="K546" s="34"/>
    </row>
    <row r="547" spans="1:11">
      <c r="A547" s="34"/>
      <c r="B547" s="34"/>
      <c r="C547" s="34"/>
      <c r="D547" s="34"/>
      <c r="E547" s="34"/>
      <c r="F547" s="34"/>
      <c r="G547" s="34"/>
      <c r="H547" s="34"/>
      <c r="I547" s="46"/>
      <c r="J547" s="34"/>
      <c r="K547" s="34"/>
    </row>
    <row r="548" spans="1:11">
      <c r="A548" s="34"/>
      <c r="B548" s="34"/>
      <c r="C548" s="34"/>
      <c r="D548" s="34"/>
      <c r="E548" s="34"/>
      <c r="F548" s="34"/>
      <c r="G548" s="34"/>
      <c r="H548" s="34"/>
      <c r="I548" s="46"/>
      <c r="J548" s="34"/>
      <c r="K548" s="34"/>
    </row>
    <row r="549" spans="1:11">
      <c r="A549" s="34"/>
      <c r="B549" s="34"/>
      <c r="C549" s="34"/>
      <c r="D549" s="34"/>
      <c r="E549" s="34"/>
      <c r="F549" s="34"/>
      <c r="G549" s="34"/>
      <c r="H549" s="34"/>
      <c r="I549" s="46"/>
      <c r="J549" s="34"/>
      <c r="K549" s="34"/>
    </row>
    <row r="550" spans="1:11">
      <c r="A550" s="34"/>
      <c r="B550" s="34"/>
      <c r="C550" s="34"/>
      <c r="D550" s="34"/>
      <c r="E550" s="34"/>
      <c r="F550" s="34"/>
      <c r="G550" s="34"/>
      <c r="H550" s="34"/>
      <c r="I550" s="46"/>
      <c r="J550" s="34"/>
      <c r="K550" s="34"/>
    </row>
    <row r="551" spans="1:11">
      <c r="A551" s="34"/>
      <c r="B551" s="34"/>
      <c r="C551" s="34"/>
      <c r="D551" s="34"/>
      <c r="E551" s="34"/>
      <c r="F551" s="34"/>
      <c r="G551" s="34"/>
      <c r="H551" s="34"/>
      <c r="I551" s="46"/>
      <c r="J551" s="34"/>
      <c r="K551" s="34"/>
    </row>
    <row r="552" spans="1:11">
      <c r="A552" s="34"/>
      <c r="B552" s="34"/>
      <c r="C552" s="34"/>
      <c r="D552" s="34"/>
      <c r="E552" s="34"/>
      <c r="F552" s="34"/>
      <c r="G552" s="34"/>
      <c r="H552" s="34"/>
      <c r="I552" s="46"/>
      <c r="J552" s="34"/>
      <c r="K552" s="34"/>
    </row>
    <row r="553" spans="1:11">
      <c r="A553" s="34"/>
      <c r="B553" s="34"/>
      <c r="C553" s="34"/>
      <c r="D553" s="34"/>
      <c r="E553" s="34"/>
      <c r="F553" s="34"/>
      <c r="G553" s="34"/>
      <c r="H553" s="34"/>
      <c r="I553" s="46"/>
      <c r="J553" s="34"/>
      <c r="K553" s="34"/>
    </row>
    <row r="554" spans="1:11">
      <c r="A554" s="34"/>
      <c r="B554" s="34"/>
      <c r="C554" s="34"/>
      <c r="D554" s="34"/>
      <c r="E554" s="34"/>
      <c r="F554" s="34"/>
      <c r="G554" s="34"/>
      <c r="H554" s="34"/>
      <c r="I554" s="46"/>
      <c r="J554" s="34"/>
      <c r="K554" s="34"/>
    </row>
    <row r="555" spans="1:11">
      <c r="A555" s="34"/>
      <c r="B555" s="34"/>
      <c r="C555" s="34"/>
      <c r="D555" s="34"/>
      <c r="E555" s="34"/>
      <c r="F555" s="34"/>
      <c r="G555" s="34"/>
      <c r="H555" s="34"/>
      <c r="I555" s="46"/>
      <c r="J555" s="34"/>
      <c r="K555" s="34"/>
    </row>
    <row r="556" spans="1:11">
      <c r="A556" s="34"/>
      <c r="B556" s="34"/>
      <c r="C556" s="34"/>
      <c r="D556" s="34"/>
      <c r="E556" s="34"/>
      <c r="F556" s="34"/>
      <c r="G556" s="34"/>
      <c r="H556" s="34"/>
      <c r="I556" s="46"/>
      <c r="J556" s="34"/>
      <c r="K556" s="34"/>
    </row>
    <row r="557" spans="1:11">
      <c r="A557" s="34"/>
      <c r="B557" s="34"/>
      <c r="C557" s="34"/>
      <c r="D557" s="34"/>
      <c r="E557" s="34"/>
      <c r="F557" s="34"/>
      <c r="G557" s="34"/>
      <c r="H557" s="34"/>
      <c r="I557" s="46"/>
      <c r="J557" s="34"/>
      <c r="K557" s="34"/>
    </row>
    <row r="558" spans="1:11">
      <c r="A558" s="34"/>
      <c r="B558" s="34"/>
      <c r="C558" s="34"/>
      <c r="D558" s="34"/>
      <c r="E558" s="34"/>
      <c r="F558" s="34"/>
      <c r="G558" s="34"/>
      <c r="H558" s="34"/>
      <c r="I558" s="46"/>
      <c r="J558" s="34"/>
      <c r="K558" s="34"/>
    </row>
    <row r="559" spans="1:11">
      <c r="A559" s="34"/>
      <c r="B559" s="34"/>
      <c r="C559" s="34"/>
      <c r="D559" s="34"/>
      <c r="E559" s="34"/>
      <c r="F559" s="34"/>
      <c r="G559" s="34"/>
      <c r="H559" s="34"/>
      <c r="I559" s="46"/>
      <c r="J559" s="34"/>
      <c r="K559" s="34"/>
    </row>
    <row r="560" spans="1:11">
      <c r="A560" s="34"/>
      <c r="B560" s="34"/>
      <c r="C560" s="34"/>
      <c r="D560" s="34"/>
      <c r="E560" s="34"/>
      <c r="F560" s="34"/>
      <c r="G560" s="34"/>
      <c r="H560" s="34"/>
      <c r="I560" s="46"/>
      <c r="J560" s="34"/>
      <c r="K560" s="34"/>
    </row>
    <row r="561" spans="1:11">
      <c r="A561" s="34"/>
      <c r="B561" s="34"/>
      <c r="C561" s="34"/>
      <c r="D561" s="34"/>
      <c r="E561" s="34"/>
      <c r="F561" s="34"/>
      <c r="G561" s="34"/>
      <c r="H561" s="34"/>
      <c r="I561" s="46"/>
      <c r="J561" s="34"/>
      <c r="K561" s="34"/>
    </row>
    <row r="562" spans="1:11">
      <c r="A562" s="34"/>
      <c r="B562" s="34"/>
      <c r="C562" s="34"/>
      <c r="D562" s="34"/>
      <c r="E562" s="34"/>
      <c r="F562" s="34"/>
      <c r="G562" s="34"/>
      <c r="H562" s="34"/>
      <c r="I562" s="46"/>
      <c r="J562" s="34"/>
      <c r="K562" s="34"/>
    </row>
    <row r="563" spans="1:11">
      <c r="A563" s="34"/>
      <c r="B563" s="34"/>
      <c r="C563" s="34"/>
      <c r="D563" s="34"/>
      <c r="E563" s="34"/>
      <c r="F563" s="34"/>
      <c r="G563" s="34"/>
      <c r="H563" s="34"/>
      <c r="I563" s="46"/>
      <c r="J563" s="34"/>
      <c r="K563" s="34"/>
    </row>
    <row r="564" spans="1:11">
      <c r="A564" s="34"/>
      <c r="B564" s="34"/>
      <c r="C564" s="34"/>
      <c r="D564" s="34"/>
      <c r="E564" s="34"/>
      <c r="F564" s="34"/>
      <c r="G564" s="34"/>
      <c r="H564" s="34"/>
      <c r="I564" s="46"/>
      <c r="J564" s="34"/>
      <c r="K564" s="34"/>
    </row>
    <row r="565" spans="1:11">
      <c r="A565" s="34"/>
      <c r="B565" s="34"/>
      <c r="C565" s="34"/>
      <c r="D565" s="34"/>
      <c r="E565" s="34"/>
      <c r="F565" s="34"/>
      <c r="G565" s="34"/>
      <c r="H565" s="34"/>
      <c r="I565" s="46"/>
      <c r="J565" s="34"/>
      <c r="K565" s="34"/>
    </row>
    <row r="566" spans="1:11">
      <c r="A566" s="34"/>
      <c r="B566" s="34"/>
      <c r="C566" s="34"/>
      <c r="D566" s="34"/>
      <c r="E566" s="34"/>
      <c r="F566" s="34"/>
      <c r="G566" s="34"/>
      <c r="H566" s="34"/>
      <c r="I566" s="46"/>
      <c r="J566" s="34"/>
      <c r="K566" s="34"/>
    </row>
    <row r="567" spans="1:11">
      <c r="A567" s="34"/>
      <c r="B567" s="34"/>
      <c r="C567" s="34"/>
      <c r="D567" s="34"/>
      <c r="E567" s="34"/>
      <c r="F567" s="34"/>
      <c r="G567" s="34"/>
      <c r="H567" s="34"/>
      <c r="I567" s="46"/>
      <c r="J567" s="34"/>
      <c r="K567" s="34"/>
    </row>
    <row r="568" spans="1:11">
      <c r="A568" s="34"/>
      <c r="B568" s="34"/>
      <c r="C568" s="34"/>
      <c r="D568" s="34"/>
      <c r="E568" s="34"/>
      <c r="F568" s="34"/>
      <c r="G568" s="34"/>
      <c r="H568" s="34"/>
      <c r="I568" s="46"/>
      <c r="J568" s="34"/>
      <c r="K568" s="34"/>
    </row>
    <row r="569" spans="1:11">
      <c r="A569" s="34"/>
      <c r="B569" s="34"/>
      <c r="C569" s="34"/>
      <c r="D569" s="34"/>
      <c r="E569" s="34"/>
      <c r="F569" s="34"/>
      <c r="G569" s="34"/>
      <c r="H569" s="34"/>
      <c r="I569" s="46"/>
      <c r="J569" s="34"/>
      <c r="K569" s="34"/>
    </row>
    <row r="570" spans="1:11">
      <c r="A570" s="34"/>
      <c r="B570" s="34"/>
      <c r="C570" s="34"/>
      <c r="D570" s="34"/>
      <c r="E570" s="34"/>
      <c r="F570" s="34"/>
      <c r="G570" s="34"/>
      <c r="H570" s="34"/>
      <c r="I570" s="46"/>
      <c r="J570" s="34"/>
      <c r="K570" s="34"/>
    </row>
    <row r="571" spans="1:11">
      <c r="A571" s="34"/>
      <c r="B571" s="34"/>
      <c r="C571" s="34"/>
      <c r="D571" s="34"/>
      <c r="E571" s="34"/>
      <c r="F571" s="34"/>
      <c r="G571" s="34"/>
      <c r="H571" s="34"/>
      <c r="I571" s="46"/>
      <c r="J571" s="34"/>
      <c r="K571" s="34"/>
    </row>
    <row r="572" spans="1:11">
      <c r="A572" s="34"/>
      <c r="B572" s="34"/>
      <c r="C572" s="34"/>
      <c r="D572" s="34"/>
      <c r="E572" s="34"/>
      <c r="F572" s="34"/>
      <c r="G572" s="34"/>
      <c r="H572" s="34"/>
      <c r="I572" s="46"/>
      <c r="J572" s="34"/>
      <c r="K572" s="34"/>
    </row>
    <row r="573" spans="1:11">
      <c r="A573" s="34"/>
      <c r="B573" s="34"/>
      <c r="C573" s="34"/>
      <c r="D573" s="34"/>
      <c r="E573" s="34"/>
      <c r="F573" s="34"/>
      <c r="G573" s="34"/>
      <c r="H573" s="34"/>
      <c r="I573" s="46"/>
      <c r="J573" s="34"/>
      <c r="K573" s="34"/>
    </row>
    <row r="574" spans="1:11">
      <c r="A574" s="34"/>
      <c r="B574" s="34"/>
      <c r="C574" s="34"/>
      <c r="D574" s="34"/>
      <c r="E574" s="34"/>
      <c r="F574" s="34"/>
      <c r="G574" s="34"/>
      <c r="H574" s="34"/>
      <c r="I574" s="46"/>
      <c r="J574" s="34"/>
      <c r="K574" s="34"/>
    </row>
    <row r="575" spans="1:11">
      <c r="A575" s="34"/>
      <c r="B575" s="34"/>
      <c r="C575" s="34"/>
      <c r="D575" s="34"/>
      <c r="E575" s="34"/>
      <c r="F575" s="34"/>
      <c r="G575" s="34"/>
      <c r="H575" s="34"/>
      <c r="I575" s="46"/>
      <c r="J575" s="34"/>
      <c r="K575" s="34"/>
    </row>
    <row r="576" spans="1:11">
      <c r="A576" s="34"/>
      <c r="B576" s="34"/>
      <c r="C576" s="34"/>
      <c r="D576" s="34"/>
      <c r="E576" s="34"/>
      <c r="F576" s="34"/>
      <c r="G576" s="34"/>
      <c r="H576" s="34"/>
      <c r="I576" s="46"/>
      <c r="J576" s="34"/>
      <c r="K576" s="34"/>
    </row>
    <row r="577" spans="1:11">
      <c r="A577" s="34"/>
      <c r="B577" s="34"/>
      <c r="C577" s="34"/>
      <c r="D577" s="34"/>
      <c r="E577" s="34"/>
      <c r="F577" s="34"/>
      <c r="G577" s="34"/>
      <c r="H577" s="34"/>
      <c r="I577" s="46"/>
      <c r="J577" s="34"/>
      <c r="K577" s="34"/>
    </row>
    <row r="578" spans="1:11">
      <c r="A578" s="34"/>
      <c r="B578" s="34"/>
      <c r="C578" s="34"/>
      <c r="D578" s="34"/>
      <c r="E578" s="34"/>
      <c r="F578" s="34"/>
      <c r="G578" s="34"/>
      <c r="H578" s="34"/>
      <c r="I578" s="46"/>
      <c r="J578" s="34"/>
      <c r="K578" s="34"/>
    </row>
    <row r="579" spans="1:11">
      <c r="A579" s="34"/>
      <c r="B579" s="34"/>
      <c r="C579" s="34"/>
      <c r="D579" s="34"/>
      <c r="E579" s="34"/>
      <c r="F579" s="34"/>
      <c r="G579" s="34"/>
      <c r="H579" s="34"/>
      <c r="I579" s="46"/>
      <c r="J579" s="34"/>
      <c r="K579" s="34"/>
    </row>
    <row r="580" spans="1:11">
      <c r="A580" s="34"/>
      <c r="B580" s="34"/>
      <c r="C580" s="34"/>
      <c r="D580" s="34"/>
      <c r="E580" s="34"/>
      <c r="F580" s="34"/>
      <c r="G580" s="34"/>
      <c r="H580" s="34"/>
      <c r="I580" s="46"/>
      <c r="J580" s="34"/>
      <c r="K580" s="34"/>
    </row>
    <row r="581" spans="1:11">
      <c r="A581" s="34"/>
      <c r="B581" s="34"/>
      <c r="C581" s="34"/>
      <c r="D581" s="34"/>
      <c r="E581" s="34"/>
      <c r="F581" s="34"/>
      <c r="G581" s="34"/>
      <c r="H581" s="34"/>
      <c r="I581" s="46"/>
      <c r="J581" s="34"/>
      <c r="K581" s="34"/>
    </row>
    <row r="582" spans="1:11">
      <c r="A582" s="34"/>
      <c r="B582" s="34"/>
      <c r="C582" s="34"/>
      <c r="D582" s="34"/>
      <c r="E582" s="34"/>
      <c r="F582" s="34"/>
      <c r="G582" s="34"/>
      <c r="H582" s="34"/>
      <c r="I582" s="46"/>
      <c r="J582" s="34"/>
      <c r="K582" s="34"/>
    </row>
    <row r="583" spans="1:11">
      <c r="A583" s="34"/>
      <c r="B583" s="34"/>
      <c r="C583" s="34"/>
      <c r="D583" s="34"/>
      <c r="E583" s="34"/>
      <c r="F583" s="34"/>
      <c r="G583" s="34"/>
      <c r="H583" s="34"/>
      <c r="I583" s="46"/>
      <c r="J583" s="34"/>
      <c r="K583" s="34"/>
    </row>
    <row r="584" spans="1:11">
      <c r="A584" s="34"/>
      <c r="B584" s="34"/>
      <c r="C584" s="34"/>
      <c r="D584" s="34"/>
      <c r="E584" s="34"/>
      <c r="F584" s="34"/>
      <c r="G584" s="34"/>
      <c r="H584" s="34"/>
      <c r="I584" s="46"/>
      <c r="J584" s="34"/>
      <c r="K584" s="34"/>
    </row>
    <row r="585" spans="1:11">
      <c r="A585" s="34"/>
      <c r="B585" s="34"/>
      <c r="C585" s="34"/>
      <c r="D585" s="34"/>
      <c r="E585" s="34"/>
      <c r="F585" s="34"/>
      <c r="G585" s="34"/>
      <c r="H585" s="34"/>
      <c r="I585" s="46"/>
      <c r="J585" s="34"/>
      <c r="K585" s="34"/>
    </row>
    <row r="586" spans="1:11">
      <c r="A586" s="34"/>
      <c r="B586" s="34"/>
      <c r="C586" s="34"/>
      <c r="D586" s="34"/>
      <c r="E586" s="34"/>
      <c r="F586" s="34"/>
      <c r="G586" s="34"/>
      <c r="H586" s="34"/>
      <c r="I586" s="46"/>
      <c r="J586" s="34"/>
      <c r="K586" s="34"/>
    </row>
    <row r="587" spans="1:11">
      <c r="A587" s="34"/>
      <c r="B587" s="34"/>
      <c r="C587" s="34"/>
      <c r="D587" s="34"/>
      <c r="E587" s="34"/>
      <c r="F587" s="34"/>
      <c r="G587" s="34"/>
      <c r="H587" s="34"/>
      <c r="I587" s="46"/>
      <c r="J587" s="34"/>
      <c r="K587" s="34"/>
    </row>
    <row r="588" spans="1:11">
      <c r="A588" s="34"/>
      <c r="B588" s="34"/>
      <c r="C588" s="34"/>
      <c r="D588" s="34"/>
      <c r="E588" s="34"/>
      <c r="F588" s="34"/>
      <c r="G588" s="34"/>
      <c r="H588" s="34"/>
      <c r="I588" s="46"/>
      <c r="J588" s="34"/>
      <c r="K588" s="34"/>
    </row>
    <row r="589" spans="1:11">
      <c r="A589" s="34"/>
      <c r="B589" s="34"/>
      <c r="C589" s="34"/>
      <c r="D589" s="34"/>
      <c r="E589" s="34"/>
      <c r="F589" s="34"/>
      <c r="G589" s="34"/>
      <c r="H589" s="34"/>
      <c r="I589" s="46"/>
      <c r="J589" s="34"/>
      <c r="K589" s="34"/>
    </row>
    <row r="590" spans="1:11">
      <c r="A590" s="34"/>
      <c r="B590" s="34"/>
      <c r="C590" s="34"/>
      <c r="D590" s="34"/>
      <c r="E590" s="34"/>
      <c r="F590" s="34"/>
      <c r="G590" s="34"/>
      <c r="H590" s="34"/>
      <c r="I590" s="46"/>
      <c r="J590" s="34"/>
      <c r="K590" s="34"/>
    </row>
    <row r="591" spans="1:11">
      <c r="A591" s="34"/>
      <c r="B591" s="34"/>
      <c r="C591" s="34"/>
      <c r="D591" s="34"/>
      <c r="E591" s="34"/>
      <c r="F591" s="34"/>
      <c r="G591" s="34"/>
      <c r="H591" s="34"/>
      <c r="I591" s="46"/>
      <c r="J591" s="34"/>
      <c r="K591" s="34"/>
    </row>
    <row r="592" spans="1:11">
      <c r="A592" s="34"/>
      <c r="B592" s="34"/>
      <c r="C592" s="34"/>
      <c r="D592" s="34"/>
      <c r="E592" s="34"/>
      <c r="F592" s="34"/>
      <c r="G592" s="34"/>
      <c r="H592" s="34"/>
      <c r="I592" s="46"/>
      <c r="J592" s="34"/>
      <c r="K592" s="34"/>
    </row>
    <row r="593" spans="1:11">
      <c r="A593" s="34"/>
      <c r="B593" s="34"/>
      <c r="C593" s="34"/>
      <c r="D593" s="34"/>
      <c r="E593" s="34"/>
      <c r="F593" s="34"/>
      <c r="G593" s="34"/>
      <c r="H593" s="34"/>
      <c r="I593" s="46"/>
      <c r="J593" s="34"/>
      <c r="K593" s="34"/>
    </row>
    <row r="594" spans="1:11">
      <c r="A594" s="34"/>
      <c r="B594" s="34"/>
      <c r="C594" s="34"/>
      <c r="D594" s="34"/>
      <c r="E594" s="34"/>
      <c r="F594" s="34"/>
      <c r="G594" s="34"/>
      <c r="H594" s="34"/>
      <c r="I594" s="46"/>
      <c r="J594" s="34"/>
      <c r="K594" s="34"/>
    </row>
    <row r="595" spans="1:11">
      <c r="A595" s="34"/>
      <c r="B595" s="34"/>
      <c r="C595" s="34"/>
      <c r="D595" s="34"/>
      <c r="E595" s="34"/>
      <c r="F595" s="34"/>
      <c r="G595" s="34"/>
      <c r="H595" s="34"/>
      <c r="I595" s="46"/>
      <c r="J595" s="34"/>
      <c r="K595" s="34"/>
    </row>
    <row r="596" spans="1:11">
      <c r="A596" s="34"/>
      <c r="B596" s="34"/>
      <c r="C596" s="34"/>
      <c r="D596" s="34"/>
      <c r="E596" s="34"/>
      <c r="F596" s="34"/>
      <c r="G596" s="34"/>
      <c r="H596" s="34"/>
      <c r="I596" s="46"/>
      <c r="J596" s="34"/>
      <c r="K596" s="34"/>
    </row>
    <row r="597" spans="1:11">
      <c r="A597" s="34"/>
      <c r="B597" s="34"/>
      <c r="C597" s="34"/>
      <c r="D597" s="34"/>
      <c r="E597" s="34"/>
      <c r="F597" s="34"/>
      <c r="G597" s="34"/>
      <c r="H597" s="34"/>
      <c r="I597" s="46"/>
      <c r="J597" s="34"/>
      <c r="K597" s="34"/>
    </row>
    <row r="598" spans="1:11">
      <c r="A598" s="34"/>
      <c r="B598" s="34"/>
      <c r="C598" s="34"/>
      <c r="D598" s="34"/>
      <c r="E598" s="34"/>
      <c r="F598" s="34"/>
      <c r="G598" s="34"/>
      <c r="H598" s="34"/>
      <c r="I598" s="46"/>
      <c r="J598" s="34"/>
      <c r="K598" s="34"/>
    </row>
    <row r="599" spans="1:11">
      <c r="A599" s="34"/>
      <c r="B599" s="34"/>
      <c r="C599" s="34"/>
      <c r="D599" s="34"/>
      <c r="E599" s="34"/>
      <c r="F599" s="34"/>
      <c r="G599" s="34"/>
      <c r="H599" s="34"/>
      <c r="I599" s="46"/>
      <c r="J599" s="34"/>
      <c r="K599" s="34"/>
    </row>
    <row r="600" spans="1:11">
      <c r="A600" s="34"/>
      <c r="B600" s="34"/>
      <c r="C600" s="34"/>
      <c r="D600" s="34"/>
      <c r="E600" s="34"/>
      <c r="F600" s="34"/>
      <c r="G600" s="34"/>
      <c r="H600" s="34"/>
      <c r="I600" s="46"/>
      <c r="J600" s="34"/>
      <c r="K600" s="34"/>
    </row>
    <row r="601" spans="1:11">
      <c r="A601" s="34"/>
      <c r="B601" s="34"/>
      <c r="C601" s="34"/>
      <c r="D601" s="34"/>
      <c r="E601" s="34"/>
      <c r="F601" s="34"/>
      <c r="G601" s="34"/>
      <c r="H601" s="34"/>
      <c r="I601" s="46"/>
      <c r="J601" s="34"/>
      <c r="K601" s="34"/>
    </row>
    <row r="602" spans="1:11">
      <c r="A602" s="34"/>
      <c r="B602" s="34"/>
      <c r="C602" s="34"/>
      <c r="D602" s="34"/>
      <c r="E602" s="34"/>
      <c r="F602" s="34"/>
      <c r="G602" s="34"/>
      <c r="H602" s="34"/>
      <c r="I602" s="46"/>
      <c r="J602" s="34"/>
      <c r="K602" s="34"/>
    </row>
    <row r="603" spans="1:11">
      <c r="A603" s="34"/>
      <c r="B603" s="34"/>
      <c r="C603" s="34"/>
      <c r="D603" s="34"/>
      <c r="E603" s="34"/>
      <c r="F603" s="34"/>
      <c r="G603" s="34"/>
      <c r="H603" s="34"/>
      <c r="I603" s="46"/>
      <c r="J603" s="34"/>
      <c r="K603" s="34"/>
    </row>
  </sheetData>
  <sheetProtection algorithmName="SHA-512" hashValue="6dIe1zMyIAFALTd3wl+3EqfE8cRT/5m+g8cUkd59FOs3BlsnRxavA/7n2MKDpXB9+irZW+AehXO2SqwK82SX8g==" saltValue="O0yzW1hKuaxUR9+ziylXNw==" spinCount="100000" sheet="1" objects="1" scenarios="1" selectLockedCells="1" selectUnlockedCells="1"/>
  <protectedRanges>
    <protectedRange sqref="B83" name="Bereik1_2_1"/>
  </protectedRanges>
  <mergeCells count="1">
    <mergeCell ref="A125:J186"/>
  </mergeCells>
  <pageMargins left="0.11811023622047244" right="0.11811023622047244" top="0.19685039370078741" bottom="0.19685039370078741" header="0.31496062992125984" footer="0.31496062992125984"/>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Z168"/>
  <sheetViews>
    <sheetView zoomScale="115" zoomScaleNormal="115" workbookViewId="0">
      <selection activeCell="C8" sqref="C8"/>
    </sheetView>
  </sheetViews>
  <sheetFormatPr defaultRowHeight="12.75"/>
  <cols>
    <col min="1" max="1" width="1" style="3" customWidth="1"/>
    <col min="2" max="2" width="3" style="5" customWidth="1"/>
    <col min="3" max="3" width="3.140625" style="3" customWidth="1"/>
    <col min="4" max="4" width="3" style="5" customWidth="1"/>
    <col min="5" max="5" width="3.28515625" style="3" customWidth="1"/>
    <col min="6" max="6" width="3" style="3" customWidth="1"/>
    <col min="7" max="7" width="9.140625" style="3"/>
    <col min="8" max="8" width="7.5703125" style="3" customWidth="1"/>
    <col min="9" max="9" width="8.85546875" style="3" customWidth="1"/>
    <col min="10" max="10" width="2" style="3" customWidth="1"/>
    <col min="11" max="11" width="12.7109375" style="3" customWidth="1"/>
    <col min="12" max="12" width="12" style="3" customWidth="1"/>
    <col min="13" max="13" width="9.140625" style="3"/>
    <col min="14" max="14" width="10.140625" style="3" customWidth="1"/>
    <col min="15" max="15" width="11.85546875" style="3" customWidth="1"/>
    <col min="78" max="78" width="2.28515625" style="3" customWidth="1"/>
  </cols>
  <sheetData>
    <row r="1" spans="1:78" ht="19.5">
      <c r="A1" s="83" t="s">
        <v>153</v>
      </c>
      <c r="B1" s="44"/>
      <c r="C1" s="38"/>
      <c r="D1" s="44"/>
      <c r="E1" s="38"/>
      <c r="F1" s="38"/>
      <c r="H1" s="38"/>
      <c r="I1" s="193"/>
      <c r="J1" s="38"/>
      <c r="K1" s="76">
        <f>Eng!B11</f>
        <v>0</v>
      </c>
      <c r="L1" s="111" t="s">
        <v>4</v>
      </c>
      <c r="M1" s="38"/>
      <c r="N1" s="236" t="s">
        <v>150</v>
      </c>
      <c r="O1" s="38"/>
      <c r="P1" s="54"/>
      <c r="Q1" s="112"/>
      <c r="R1" s="34"/>
      <c r="S1" s="34"/>
      <c r="T1" s="34"/>
      <c r="U1" s="34"/>
      <c r="V1" s="34"/>
      <c r="BZ1" s="38"/>
    </row>
    <row r="2" spans="1:78">
      <c r="A2" s="38"/>
      <c r="B2" s="361" t="s">
        <v>129</v>
      </c>
      <c r="C2" s="38"/>
      <c r="D2" s="361" t="s">
        <v>130</v>
      </c>
      <c r="E2" s="38"/>
      <c r="F2" s="363" t="s">
        <v>5</v>
      </c>
      <c r="G2" s="38"/>
      <c r="H2" s="38"/>
      <c r="I2" s="190"/>
      <c r="J2" s="38"/>
      <c r="K2" s="38"/>
      <c r="L2" s="38"/>
      <c r="M2" s="38"/>
      <c r="N2" s="38"/>
      <c r="O2" s="38"/>
      <c r="P2" s="34"/>
      <c r="Q2" s="34"/>
      <c r="R2" s="38"/>
      <c r="S2" s="34"/>
      <c r="T2" s="34"/>
      <c r="U2" s="34"/>
      <c r="V2" s="34"/>
      <c r="BZ2" s="38"/>
    </row>
    <row r="3" spans="1:78">
      <c r="A3" s="38"/>
      <c r="B3" s="361"/>
      <c r="C3" s="38"/>
      <c r="D3" s="361"/>
      <c r="E3" s="38"/>
      <c r="F3" s="363"/>
      <c r="G3" s="38"/>
      <c r="H3" s="38"/>
      <c r="I3" s="190"/>
      <c r="J3" s="38"/>
      <c r="K3" s="113" t="s">
        <v>6</v>
      </c>
      <c r="L3" s="114" t="str">
        <f>'1 dag'!$O$6</f>
        <v>selecteer een wit vlak door deze aan te klikken</v>
      </c>
      <c r="M3" s="114"/>
      <c r="N3" s="114"/>
      <c r="O3" s="114"/>
      <c r="P3" s="34"/>
      <c r="Q3" s="34"/>
      <c r="R3" s="34"/>
      <c r="S3" s="34"/>
      <c r="T3" s="34"/>
      <c r="U3" s="34"/>
      <c r="V3" s="34"/>
      <c r="BZ3" s="38"/>
    </row>
    <row r="4" spans="1:78">
      <c r="A4" s="38"/>
      <c r="B4" s="361"/>
      <c r="C4" s="38"/>
      <c r="D4" s="361"/>
      <c r="E4" s="38"/>
      <c r="F4" s="363"/>
      <c r="G4" s="38"/>
      <c r="H4" s="38"/>
      <c r="I4" s="192"/>
      <c r="J4" s="38"/>
      <c r="K4" s="113" t="s">
        <v>0</v>
      </c>
      <c r="L4" s="114" t="str">
        <f>'1 dag'!$O$7</f>
        <v>begin met typen en vul de gevraagde gegevens svp in.</v>
      </c>
      <c r="M4" s="114"/>
      <c r="N4" s="114"/>
      <c r="O4" s="114"/>
      <c r="P4" s="34"/>
      <c r="Q4" s="34"/>
      <c r="R4" s="34"/>
      <c r="S4" s="34"/>
      <c r="T4" s="34"/>
      <c r="U4" s="34"/>
      <c r="V4" s="34"/>
      <c r="BZ4" s="38"/>
    </row>
    <row r="5" spans="1:78">
      <c r="A5" s="38"/>
      <c r="B5" s="361"/>
      <c r="C5" s="38"/>
      <c r="D5" s="361"/>
      <c r="E5" s="38"/>
      <c r="F5" s="363"/>
      <c r="G5" s="38"/>
      <c r="H5" s="38"/>
      <c r="I5" s="192"/>
      <c r="J5" s="38"/>
      <c r="K5" s="113" t="s">
        <v>7</v>
      </c>
      <c r="L5" s="114">
        <f>'1 dag'!$O$8</f>
        <v>0</v>
      </c>
      <c r="M5" s="114">
        <f>'1 dag'!$O$9</f>
        <v>0</v>
      </c>
      <c r="N5" s="114"/>
      <c r="O5" s="38"/>
      <c r="P5" s="34"/>
      <c r="Q5" s="34"/>
      <c r="R5" s="34"/>
      <c r="S5" s="34"/>
      <c r="T5" s="34"/>
      <c r="U5" s="34"/>
      <c r="V5" s="34"/>
      <c r="BZ5" s="38"/>
    </row>
    <row r="6" spans="1:78">
      <c r="A6" s="38"/>
      <c r="B6" s="362"/>
      <c r="C6" s="38"/>
      <c r="D6" s="362"/>
      <c r="E6" s="38"/>
      <c r="F6" s="364"/>
      <c r="G6" s="115" t="s">
        <v>8</v>
      </c>
      <c r="H6" s="38"/>
      <c r="I6" s="191"/>
      <c r="J6" s="38"/>
      <c r="K6" s="116" t="s">
        <v>15</v>
      </c>
      <c r="L6" s="3">
        <f>'1 dag'!$O$10</f>
        <v>0</v>
      </c>
      <c r="M6" s="114"/>
      <c r="N6" s="114"/>
      <c r="O6" s="38"/>
      <c r="P6" s="34"/>
      <c r="Q6" s="34"/>
      <c r="R6" s="34"/>
      <c r="S6" s="34"/>
      <c r="T6" s="34"/>
      <c r="U6" s="34"/>
      <c r="V6" s="34"/>
      <c r="BZ6" s="38"/>
    </row>
    <row r="7" spans="1:78">
      <c r="A7" s="38"/>
      <c r="B7" s="188" t="str">
        <f>IF(Eng!$R$6+'1 dag'!S43+Eng!$T$6&gt;0,Eng!$R$6+'1 dag'!S43+Eng!$T$6,"")</f>
        <v/>
      </c>
      <c r="C7" s="38"/>
      <c r="D7" s="117" t="e">
        <f>B7*BZ7</f>
        <v>#VALUE!</v>
      </c>
      <c r="E7" s="38"/>
      <c r="F7" s="118"/>
      <c r="G7" s="38" t="s">
        <v>131</v>
      </c>
      <c r="H7" s="38"/>
      <c r="I7" s="38"/>
      <c r="J7" s="38"/>
      <c r="K7" s="247" t="s">
        <v>160</v>
      </c>
      <c r="L7" s="189">
        <f>'1 dag'!$O$11</f>
        <v>0</v>
      </c>
      <c r="M7" s="114"/>
      <c r="N7" s="114"/>
      <c r="O7" s="114"/>
      <c r="P7" s="34"/>
      <c r="Q7" s="34"/>
      <c r="R7" s="34"/>
      <c r="S7" s="34"/>
      <c r="T7" s="34"/>
      <c r="U7" s="34"/>
      <c r="V7" s="34"/>
      <c r="BZ7" s="38">
        <v>1</v>
      </c>
    </row>
    <row r="8" spans="1:78" ht="15">
      <c r="A8" s="38"/>
      <c r="B8" s="188">
        <f>IF(B7&gt;0,1*N9,"")</f>
        <v>0</v>
      </c>
      <c r="C8" s="38"/>
      <c r="D8" s="117">
        <f t="shared" ref="D8:D9" si="0">B8*BZ8</f>
        <v>0</v>
      </c>
      <c r="E8" s="38"/>
      <c r="F8" s="118"/>
      <c r="G8" s="38" t="s">
        <v>128</v>
      </c>
      <c r="H8" s="38"/>
      <c r="I8" s="106"/>
      <c r="J8" s="38"/>
      <c r="K8" s="109" t="s">
        <v>23</v>
      </c>
      <c r="L8" s="356">
        <f>'1 dag'!S16</f>
        <v>0</v>
      </c>
      <c r="M8" s="357"/>
      <c r="N8" s="119">
        <f>L9-L8</f>
        <v>0</v>
      </c>
      <c r="O8" s="114" t="s">
        <v>1</v>
      </c>
      <c r="P8" s="34"/>
      <c r="Q8" s="34"/>
      <c r="R8" s="34"/>
      <c r="S8" s="34"/>
      <c r="T8" s="34"/>
      <c r="U8" s="34"/>
      <c r="V8" s="34"/>
      <c r="BZ8" s="38">
        <v>1</v>
      </c>
    </row>
    <row r="9" spans="1:78" ht="15">
      <c r="A9" s="38"/>
      <c r="B9" s="188" t="str">
        <f>IF(B8&gt;0,B8,"")</f>
        <v/>
      </c>
      <c r="C9" s="38"/>
      <c r="D9" s="117" t="e">
        <f t="shared" si="0"/>
        <v>#VALUE!</v>
      </c>
      <c r="E9" s="38"/>
      <c r="F9" s="118"/>
      <c r="G9" s="38" t="s">
        <v>127</v>
      </c>
      <c r="H9" s="38"/>
      <c r="I9" s="38"/>
      <c r="J9" s="38"/>
      <c r="K9" s="112" t="s">
        <v>24</v>
      </c>
      <c r="L9" s="356">
        <f>L8</f>
        <v>0</v>
      </c>
      <c r="M9" s="357"/>
      <c r="N9" s="119">
        <f>'1 dag'!$S$17</f>
        <v>0</v>
      </c>
      <c r="O9" s="114" t="s">
        <v>18</v>
      </c>
      <c r="P9" s="34"/>
      <c r="Q9" s="34"/>
      <c r="R9" s="34"/>
      <c r="S9" s="34"/>
      <c r="T9" s="34"/>
      <c r="U9" s="34"/>
      <c r="V9" s="34"/>
      <c r="BZ9" s="38">
        <v>1</v>
      </c>
    </row>
    <row r="10" spans="1:78">
      <c r="A10" s="38"/>
      <c r="B10" s="225"/>
      <c r="C10" s="121"/>
      <c r="D10" s="225"/>
      <c r="E10" s="121"/>
      <c r="F10" s="121"/>
      <c r="G10" s="121"/>
      <c r="H10" s="121"/>
      <c r="I10" s="121"/>
      <c r="J10" s="38"/>
      <c r="K10" s="38"/>
      <c r="L10" s="38"/>
      <c r="M10" s="38"/>
      <c r="P10" s="34"/>
      <c r="Q10" s="34"/>
      <c r="R10" s="34"/>
      <c r="S10" s="34"/>
      <c r="T10" s="34"/>
      <c r="U10" s="34"/>
      <c r="V10" s="34"/>
      <c r="BZ10" s="121">
        <v>1</v>
      </c>
    </row>
    <row r="11" spans="1:78">
      <c r="A11" s="38"/>
      <c r="B11" s="225"/>
      <c r="C11" s="121"/>
      <c r="D11" s="225"/>
      <c r="E11" s="121"/>
      <c r="F11" s="121"/>
      <c r="G11" s="121"/>
      <c r="H11" s="121"/>
      <c r="I11" s="121"/>
      <c r="J11" s="38"/>
      <c r="K11" s="94" t="s">
        <v>25</v>
      </c>
      <c r="L11" s="38"/>
      <c r="M11" s="38"/>
      <c r="N11" s="38"/>
      <c r="O11" s="38"/>
      <c r="P11" s="34"/>
      <c r="Q11" s="34"/>
      <c r="R11" s="34"/>
      <c r="S11" s="34"/>
      <c r="T11" s="34"/>
      <c r="U11" s="34"/>
      <c r="V11" s="34"/>
      <c r="BZ11" s="121">
        <v>1</v>
      </c>
    </row>
    <row r="12" spans="1:78">
      <c r="A12" s="38"/>
      <c r="B12" s="225"/>
      <c r="C12" s="121"/>
      <c r="D12" s="225"/>
      <c r="E12" s="121"/>
      <c r="F12" s="121"/>
      <c r="G12" s="121"/>
      <c r="H12" s="121"/>
      <c r="I12" s="121"/>
      <c r="J12" s="38"/>
      <c r="K12" s="358">
        <f>'1 dag'!$O$12</f>
        <v>0</v>
      </c>
      <c r="L12" s="358"/>
      <c r="M12" s="358"/>
      <c r="N12" s="358"/>
      <c r="O12" s="358"/>
      <c r="P12" s="34"/>
      <c r="Q12" s="34"/>
      <c r="R12" s="34"/>
      <c r="S12" s="34"/>
      <c r="T12" s="34"/>
      <c r="U12" s="34"/>
      <c r="V12" s="34"/>
      <c r="BZ12" s="121">
        <v>1</v>
      </c>
    </row>
    <row r="13" spans="1:78">
      <c r="A13" s="38"/>
      <c r="B13" s="225"/>
      <c r="C13" s="121"/>
      <c r="D13" s="225"/>
      <c r="E13" s="121"/>
      <c r="F13" s="121"/>
      <c r="G13" s="121"/>
      <c r="H13" s="121"/>
      <c r="I13" s="121"/>
      <c r="J13" s="38"/>
      <c r="K13" s="359"/>
      <c r="L13" s="359"/>
      <c r="M13" s="359"/>
      <c r="N13" s="359"/>
      <c r="O13" s="359"/>
      <c r="P13" s="34"/>
      <c r="Q13" s="34"/>
      <c r="R13" s="34"/>
      <c r="S13" s="34"/>
      <c r="T13" s="34"/>
      <c r="U13" s="34"/>
      <c r="V13" s="34"/>
      <c r="BZ13" s="121">
        <v>1</v>
      </c>
    </row>
    <row r="14" spans="1:78">
      <c r="A14" s="38"/>
      <c r="H14" s="38"/>
      <c r="I14" s="38"/>
      <c r="J14" s="38"/>
      <c r="K14" s="359"/>
      <c r="L14" s="359"/>
      <c r="M14" s="359"/>
      <c r="N14" s="359"/>
      <c r="O14" s="359"/>
      <c r="P14" s="34"/>
      <c r="Q14" s="34"/>
      <c r="R14" s="34"/>
      <c r="S14" s="34"/>
      <c r="T14" s="34"/>
      <c r="U14" s="34"/>
      <c r="V14" s="34"/>
      <c r="BZ14" s="121">
        <v>1</v>
      </c>
    </row>
    <row r="15" spans="1:78">
      <c r="A15" s="38"/>
      <c r="B15" s="225"/>
      <c r="C15" s="121"/>
      <c r="D15" s="225"/>
      <c r="E15" s="121"/>
      <c r="F15" s="121"/>
      <c r="G15" s="226"/>
      <c r="H15" s="121"/>
      <c r="I15" s="227"/>
      <c r="J15" s="38"/>
      <c r="K15" s="360"/>
      <c r="L15" s="360"/>
      <c r="M15" s="360"/>
      <c r="N15" s="360"/>
      <c r="O15" s="360"/>
      <c r="P15" s="34"/>
      <c r="Q15" s="34"/>
      <c r="R15" s="34"/>
      <c r="S15" s="34"/>
      <c r="T15" s="34"/>
      <c r="U15" s="34"/>
      <c r="V15" s="34"/>
      <c r="BZ15" s="38"/>
    </row>
    <row r="16" spans="1:78">
      <c r="A16" s="38"/>
      <c r="B16" s="225"/>
      <c r="C16" s="121"/>
      <c r="D16" s="225"/>
      <c r="E16" s="121"/>
      <c r="F16" s="121"/>
      <c r="G16" s="121"/>
      <c r="H16" s="121"/>
      <c r="I16" s="121"/>
      <c r="J16" s="38"/>
      <c r="K16" s="360"/>
      <c r="L16" s="360"/>
      <c r="M16" s="360"/>
      <c r="N16" s="360"/>
      <c r="O16" s="360"/>
      <c r="P16" s="34"/>
      <c r="Q16" s="34"/>
      <c r="R16" s="34"/>
      <c r="S16" s="34"/>
      <c r="T16" s="34"/>
      <c r="U16" s="34"/>
      <c r="V16" s="34"/>
      <c r="BZ16" s="121">
        <v>1</v>
      </c>
    </row>
    <row r="17" spans="1:78">
      <c r="A17" s="38"/>
      <c r="B17" s="225"/>
      <c r="C17" s="121"/>
      <c r="D17" s="225"/>
      <c r="E17" s="121"/>
      <c r="F17" s="121"/>
      <c r="G17" s="121"/>
      <c r="H17" s="121"/>
      <c r="I17" s="121"/>
      <c r="J17" s="38"/>
      <c r="K17" s="360"/>
      <c r="L17" s="360"/>
      <c r="M17" s="360"/>
      <c r="N17" s="360"/>
      <c r="O17" s="360"/>
      <c r="P17" s="34"/>
      <c r="Q17" s="34"/>
      <c r="R17" s="34"/>
      <c r="S17" s="34"/>
      <c r="T17" s="34"/>
      <c r="U17" s="34"/>
      <c r="V17" s="34"/>
      <c r="BZ17" s="121">
        <v>1</v>
      </c>
    </row>
    <row r="18" spans="1:78">
      <c r="A18" s="38"/>
      <c r="B18" s="225"/>
      <c r="C18" s="121"/>
      <c r="D18" s="225"/>
      <c r="E18" s="121"/>
      <c r="F18" s="121"/>
      <c r="G18" s="121"/>
      <c r="H18" s="121"/>
      <c r="I18" s="121"/>
      <c r="J18" s="38"/>
      <c r="K18" s="360"/>
      <c r="L18" s="360"/>
      <c r="M18" s="360"/>
      <c r="N18" s="360"/>
      <c r="O18" s="360"/>
      <c r="P18" s="34"/>
      <c r="Q18" s="34"/>
      <c r="R18" s="34"/>
      <c r="S18" s="34"/>
      <c r="T18" s="34"/>
      <c r="U18" s="34"/>
      <c r="V18" s="34"/>
      <c r="BZ18" s="121">
        <v>1</v>
      </c>
    </row>
    <row r="19" spans="1:78">
      <c r="A19" s="38"/>
      <c r="B19" s="187"/>
      <c r="C19" s="38"/>
      <c r="D19" s="187"/>
      <c r="E19" s="38"/>
      <c r="F19" s="114"/>
      <c r="G19" s="38"/>
      <c r="H19" s="38"/>
      <c r="I19" s="38"/>
      <c r="J19" s="38"/>
      <c r="K19" s="360"/>
      <c r="L19" s="360"/>
      <c r="M19" s="360"/>
      <c r="N19" s="360"/>
      <c r="O19" s="360"/>
      <c r="P19" s="34"/>
      <c r="Q19" s="34"/>
      <c r="R19" s="34"/>
      <c r="S19" s="34"/>
      <c r="T19" s="34"/>
      <c r="U19" s="34"/>
      <c r="V19" s="34"/>
      <c r="BZ19" s="38"/>
    </row>
    <row r="20" spans="1:78">
      <c r="A20" s="38"/>
      <c r="B20" s="188" t="str">
        <f>IF(Eng!V6&gt;0,Eng!V6,"")</f>
        <v/>
      </c>
      <c r="C20" s="38"/>
      <c r="D20" s="117" t="e">
        <f>B20*BZ20</f>
        <v>#VALUE!</v>
      </c>
      <c r="E20" s="38"/>
      <c r="F20" s="118"/>
      <c r="G20" s="186" t="s">
        <v>113</v>
      </c>
      <c r="H20" s="38"/>
      <c r="I20" s="38"/>
      <c r="J20" s="38"/>
      <c r="K20" s="38"/>
      <c r="L20" s="38"/>
      <c r="M20" s="38"/>
      <c r="N20" s="38"/>
      <c r="O20" s="38"/>
      <c r="P20" s="34"/>
      <c r="Q20" s="34"/>
      <c r="R20" s="34"/>
      <c r="S20" s="34"/>
      <c r="T20" s="34"/>
      <c r="U20" s="34"/>
      <c r="V20" s="34"/>
      <c r="BZ20" s="121">
        <v>1</v>
      </c>
    </row>
    <row r="21" spans="1:78">
      <c r="A21" s="38"/>
      <c r="B21" s="188" t="str">
        <f>IF(B20&gt;0,B20,"")</f>
        <v/>
      </c>
      <c r="C21" s="38"/>
      <c r="D21" s="117" t="e">
        <f>B21*BZ21</f>
        <v>#VALUE!</v>
      </c>
      <c r="E21" s="38"/>
      <c r="F21" s="118"/>
      <c r="G21" s="121" t="s">
        <v>125</v>
      </c>
      <c r="H21" s="38"/>
      <c r="I21" s="38"/>
      <c r="J21" s="38"/>
      <c r="K21" s="352"/>
      <c r="L21" s="353"/>
      <c r="M21" s="353"/>
      <c r="N21" s="353"/>
      <c r="O21" s="353"/>
      <c r="P21" s="34"/>
      <c r="Q21" s="34"/>
      <c r="R21" s="34"/>
      <c r="S21" s="34"/>
      <c r="T21" s="34"/>
      <c r="U21" s="34"/>
      <c r="V21" s="34"/>
      <c r="BZ21" s="121">
        <v>1</v>
      </c>
    </row>
    <row r="22" spans="1:78">
      <c r="A22" s="38"/>
      <c r="B22" s="188" t="str">
        <f>IF(B21&gt;0,B21,"")</f>
        <v/>
      </c>
      <c r="C22" s="38"/>
      <c r="D22" s="117" t="e">
        <f>B22*BZ22</f>
        <v>#VALUE!</v>
      </c>
      <c r="E22" s="38"/>
      <c r="F22" s="118"/>
      <c r="G22" s="121" t="s">
        <v>124</v>
      </c>
      <c r="H22" s="38" t="s">
        <v>114</v>
      </c>
      <c r="I22" s="38"/>
      <c r="J22" s="38"/>
      <c r="K22" s="38"/>
      <c r="L22" s="38"/>
      <c r="M22" s="38"/>
      <c r="N22" s="38"/>
      <c r="O22" s="38"/>
      <c r="P22" s="34"/>
      <c r="Q22" s="34"/>
      <c r="R22" s="34"/>
      <c r="S22" s="34"/>
      <c r="T22" s="34"/>
      <c r="U22" s="34"/>
      <c r="V22" s="34"/>
      <c r="BZ22" s="121">
        <v>1</v>
      </c>
    </row>
    <row r="23" spans="1:78">
      <c r="A23" s="38"/>
      <c r="J23" s="38"/>
      <c r="K23" s="38"/>
      <c r="L23" s="38"/>
      <c r="M23" s="38"/>
      <c r="N23" s="38"/>
      <c r="O23" s="38"/>
      <c r="P23" s="34"/>
      <c r="Q23" s="34"/>
      <c r="R23" s="34"/>
      <c r="S23" s="34"/>
      <c r="T23" s="34"/>
      <c r="U23" s="34"/>
      <c r="V23" s="34"/>
      <c r="BZ23" s="38"/>
    </row>
    <row r="24" spans="1:78">
      <c r="A24" s="38"/>
      <c r="B24" s="44"/>
      <c r="C24" s="38"/>
      <c r="D24" s="44"/>
      <c r="E24" s="38"/>
      <c r="F24" s="38"/>
      <c r="G24" s="115" t="s">
        <v>9</v>
      </c>
      <c r="H24" s="38"/>
      <c r="J24" s="38"/>
      <c r="K24" s="38"/>
      <c r="L24" s="38"/>
      <c r="M24" s="38"/>
      <c r="N24" s="38"/>
      <c r="O24" s="38"/>
      <c r="P24" s="34"/>
      <c r="Q24" s="34"/>
      <c r="R24" s="34"/>
      <c r="S24" s="34"/>
      <c r="T24" s="34"/>
      <c r="U24" s="34"/>
      <c r="V24" s="34"/>
      <c r="BZ24" s="38"/>
    </row>
    <row r="25" spans="1:78">
      <c r="A25" s="38"/>
      <c r="B25" s="188" t="str">
        <f>IF(Eng!Z6&gt;1,Eng!Z6,"")</f>
        <v/>
      </c>
      <c r="C25" s="38"/>
      <c r="D25" s="117" t="e">
        <f>B25*BZ25</f>
        <v>#VALUE!</v>
      </c>
      <c r="E25" s="38"/>
      <c r="F25" s="118"/>
      <c r="G25" s="38" t="s">
        <v>112</v>
      </c>
      <c r="H25" s="38"/>
      <c r="J25" s="38"/>
      <c r="K25" s="38"/>
      <c r="L25" s="38"/>
      <c r="M25" s="38"/>
      <c r="N25" s="38"/>
      <c r="O25" s="38"/>
      <c r="P25" s="34"/>
      <c r="Q25" s="34"/>
      <c r="R25" s="34"/>
      <c r="S25" s="34"/>
      <c r="T25" s="34"/>
      <c r="U25" s="34"/>
      <c r="V25" s="34"/>
      <c r="BZ25" s="121">
        <v>1</v>
      </c>
    </row>
    <row r="26" spans="1:78">
      <c r="A26" s="38"/>
      <c r="B26" s="44"/>
      <c r="C26" s="38"/>
      <c r="D26" s="44"/>
      <c r="E26" s="38"/>
      <c r="F26" s="38"/>
      <c r="G26" s="115" t="s">
        <v>10</v>
      </c>
      <c r="H26" s="38"/>
      <c r="J26" s="38"/>
      <c r="K26" s="38"/>
      <c r="L26" s="38"/>
      <c r="M26" s="38"/>
      <c r="N26" s="38"/>
      <c r="O26" s="38"/>
      <c r="P26" s="34"/>
      <c r="Q26" s="34"/>
      <c r="R26" s="34"/>
      <c r="S26" s="34"/>
      <c r="T26" s="34"/>
      <c r="U26" s="34"/>
      <c r="V26" s="34"/>
      <c r="BZ26" s="38"/>
    </row>
    <row r="27" spans="1:78">
      <c r="A27" s="38"/>
      <c r="B27" s="188" t="str">
        <f>IF(Eng!AB6&gt;0,Eng!AB6,"")</f>
        <v/>
      </c>
      <c r="C27" s="38"/>
      <c r="D27" s="117" t="e">
        <f>B27*BZ27</f>
        <v>#VALUE!</v>
      </c>
      <c r="E27" s="38"/>
      <c r="F27" s="118"/>
      <c r="G27" s="38" t="s">
        <v>11</v>
      </c>
      <c r="H27" s="38"/>
      <c r="J27" s="38"/>
      <c r="K27" s="38"/>
      <c r="M27" s="38"/>
      <c r="N27" s="38"/>
      <c r="O27" s="38"/>
      <c r="P27" s="34"/>
      <c r="Q27" s="34"/>
      <c r="R27" s="34"/>
      <c r="S27" s="34"/>
      <c r="T27" s="34"/>
      <c r="U27" s="34"/>
      <c r="V27" s="34"/>
      <c r="BZ27" s="38">
        <v>1</v>
      </c>
    </row>
    <row r="28" spans="1:78">
      <c r="A28" s="38"/>
      <c r="B28" s="44"/>
      <c r="C28" s="38"/>
      <c r="D28" s="44"/>
      <c r="E28" s="38"/>
      <c r="F28" s="38"/>
      <c r="G28" s="38"/>
      <c r="H28" s="38"/>
      <c r="I28" s="38"/>
      <c r="J28" s="38"/>
      <c r="K28" s="38"/>
      <c r="M28" s="38"/>
      <c r="N28" s="38"/>
      <c r="O28" s="38"/>
      <c r="P28" s="34"/>
      <c r="Q28" s="34"/>
      <c r="R28" s="34"/>
      <c r="S28" s="34"/>
      <c r="T28" s="34"/>
      <c r="U28" s="34"/>
      <c r="V28" s="34"/>
      <c r="BZ28" s="38"/>
    </row>
    <row r="29" spans="1:78">
      <c r="A29" s="38"/>
      <c r="B29" s="225"/>
      <c r="C29" s="121"/>
      <c r="D29" s="225"/>
      <c r="E29" s="121"/>
      <c r="F29" s="121"/>
      <c r="G29" s="226"/>
      <c r="H29" s="121"/>
      <c r="I29" s="227"/>
      <c r="J29" s="121"/>
      <c r="K29" s="38"/>
      <c r="L29" s="38"/>
      <c r="M29" s="38"/>
      <c r="N29" s="38"/>
      <c r="O29" s="38"/>
      <c r="P29" s="34"/>
      <c r="Q29" s="34"/>
      <c r="R29" s="34"/>
      <c r="S29" s="34"/>
      <c r="T29" s="34"/>
      <c r="U29" s="34"/>
      <c r="V29" s="34"/>
      <c r="BZ29" s="38"/>
    </row>
    <row r="30" spans="1:78">
      <c r="A30" s="38"/>
      <c r="B30" s="225"/>
      <c r="C30" s="121"/>
      <c r="D30" s="225"/>
      <c r="E30" s="121"/>
      <c r="F30" s="121"/>
      <c r="G30" s="121"/>
      <c r="H30" s="121"/>
      <c r="I30" s="121"/>
      <c r="J30" s="121"/>
      <c r="K30" s="218"/>
      <c r="L30" s="38"/>
      <c r="M30" s="38"/>
      <c r="N30" s="38"/>
      <c r="O30" s="38"/>
      <c r="P30" s="34"/>
      <c r="Q30" s="34"/>
      <c r="R30" s="34"/>
      <c r="S30" s="34"/>
      <c r="T30" s="34"/>
      <c r="U30" s="34"/>
      <c r="V30" s="34"/>
      <c r="BZ30" s="38">
        <v>1</v>
      </c>
    </row>
    <row r="31" spans="1:78">
      <c r="A31" s="38"/>
      <c r="B31" s="225"/>
      <c r="C31" s="121"/>
      <c r="D31" s="225"/>
      <c r="E31" s="121"/>
      <c r="F31" s="121"/>
      <c r="G31" s="121"/>
      <c r="H31" s="121"/>
      <c r="I31" s="121"/>
      <c r="J31" s="121"/>
      <c r="K31" s="38"/>
      <c r="L31" s="38"/>
      <c r="M31" s="38"/>
      <c r="N31" s="38"/>
      <c r="O31" s="38"/>
      <c r="P31" s="34"/>
      <c r="Q31" s="34"/>
      <c r="R31" s="34"/>
      <c r="S31" s="34"/>
      <c r="T31" s="34"/>
      <c r="U31" s="34"/>
      <c r="V31" s="34"/>
      <c r="BZ31" s="38">
        <v>1</v>
      </c>
    </row>
    <row r="32" spans="1:78">
      <c r="A32" s="38"/>
      <c r="B32" s="44"/>
      <c r="C32" s="38"/>
      <c r="D32" s="44"/>
      <c r="E32" s="38"/>
      <c r="F32" s="38"/>
      <c r="G32" s="38"/>
      <c r="H32" s="38"/>
      <c r="I32" s="38"/>
      <c r="J32" s="38"/>
      <c r="K32" s="38"/>
      <c r="L32" s="38" t="s">
        <v>14</v>
      </c>
      <c r="M32" s="114"/>
      <c r="N32" s="114"/>
      <c r="O32" s="38"/>
      <c r="P32" s="34"/>
      <c r="Q32" s="34"/>
      <c r="R32" s="34"/>
      <c r="S32" s="34"/>
      <c r="T32" s="34"/>
      <c r="U32" s="34"/>
      <c r="V32" s="34"/>
      <c r="BZ32" s="38"/>
    </row>
    <row r="33" spans="1:78">
      <c r="A33" s="38"/>
      <c r="B33" s="44"/>
      <c r="C33" s="38"/>
      <c r="D33" s="44"/>
      <c r="E33" s="38"/>
      <c r="F33" s="38"/>
      <c r="G33" s="115" t="s">
        <v>12</v>
      </c>
      <c r="H33" s="38"/>
      <c r="I33" s="38"/>
      <c r="J33" s="38"/>
      <c r="K33" s="38"/>
      <c r="L33" s="38"/>
      <c r="M33" s="38"/>
      <c r="N33" s="38"/>
      <c r="O33" s="38"/>
      <c r="P33" s="34"/>
      <c r="Q33" s="34"/>
      <c r="R33" s="34"/>
      <c r="S33" s="34"/>
      <c r="T33" s="34"/>
      <c r="U33" s="34"/>
      <c r="V33" s="34"/>
      <c r="BZ33" s="38"/>
    </row>
    <row r="34" spans="1:78">
      <c r="A34" s="38"/>
      <c r="B34" s="188" t="str">
        <f>IF(Eng!AH6&gt;0,Eng!AH6,"")</f>
        <v/>
      </c>
      <c r="C34" s="38"/>
      <c r="D34" s="117" t="e">
        <f t="shared" ref="D34:D41" si="1">B34*BZ34</f>
        <v>#VALUE!</v>
      </c>
      <c r="E34" s="38"/>
      <c r="F34" s="118"/>
      <c r="G34" s="38" t="s">
        <v>117</v>
      </c>
      <c r="H34" s="38"/>
      <c r="I34" s="38"/>
      <c r="J34" s="38"/>
      <c r="K34" s="38"/>
      <c r="L34" s="38"/>
      <c r="M34" s="38"/>
      <c r="N34" s="38"/>
      <c r="O34" s="38"/>
      <c r="P34" s="34"/>
      <c r="Q34" s="34"/>
      <c r="R34" s="34"/>
      <c r="S34" s="34"/>
      <c r="T34" s="34"/>
      <c r="U34" s="34"/>
      <c r="V34" s="34"/>
      <c r="BZ34" s="38">
        <v>1</v>
      </c>
    </row>
    <row r="35" spans="1:78">
      <c r="A35" s="38"/>
      <c r="B35" s="188" t="str">
        <f>IF(B34&gt;0,B34,"")</f>
        <v/>
      </c>
      <c r="C35" s="38"/>
      <c r="D35" s="117" t="e">
        <f t="shared" si="1"/>
        <v>#VALUE!</v>
      </c>
      <c r="E35" s="38"/>
      <c r="F35" s="118"/>
      <c r="G35" s="38" t="s">
        <v>118</v>
      </c>
      <c r="H35" s="38"/>
      <c r="I35" s="38"/>
      <c r="J35" s="38"/>
      <c r="K35" s="38"/>
      <c r="O35" s="38"/>
      <c r="P35" s="34"/>
      <c r="Q35" s="34"/>
      <c r="R35" s="34"/>
      <c r="S35" s="34"/>
      <c r="T35" s="34"/>
      <c r="U35" s="34"/>
      <c r="V35" s="34"/>
      <c r="BZ35" s="38">
        <v>1</v>
      </c>
    </row>
    <row r="36" spans="1:78">
      <c r="A36" s="38"/>
      <c r="B36" s="188" t="str">
        <f t="shared" ref="B36:B42" si="2">IF(B35&gt;0,B35,"")</f>
        <v/>
      </c>
      <c r="C36" s="38"/>
      <c r="D36" s="117" t="e">
        <f t="shared" si="1"/>
        <v>#VALUE!</v>
      </c>
      <c r="E36" s="38"/>
      <c r="F36" s="118"/>
      <c r="G36" s="38" t="s">
        <v>152</v>
      </c>
      <c r="H36" s="38"/>
      <c r="I36" s="38"/>
      <c r="J36" s="38"/>
      <c r="K36" s="38"/>
      <c r="L36" s="120"/>
      <c r="M36" s="120"/>
      <c r="N36" s="120"/>
      <c r="O36" s="38"/>
      <c r="P36" s="34"/>
      <c r="Q36" s="34"/>
      <c r="R36" s="34"/>
      <c r="S36" s="34"/>
      <c r="T36" s="34"/>
      <c r="U36" s="34"/>
      <c r="V36" s="34"/>
      <c r="BZ36" s="121">
        <v>1</v>
      </c>
    </row>
    <row r="37" spans="1:78">
      <c r="A37" s="38"/>
      <c r="B37" s="188" t="str">
        <f t="shared" si="2"/>
        <v/>
      </c>
      <c r="C37" s="38"/>
      <c r="D37" s="117" t="e">
        <f t="shared" si="1"/>
        <v>#VALUE!</v>
      </c>
      <c r="E37" s="38"/>
      <c r="F37" s="118"/>
      <c r="G37" s="38" t="s">
        <v>119</v>
      </c>
      <c r="H37" s="38"/>
      <c r="I37" s="38"/>
      <c r="J37" s="38"/>
      <c r="K37" s="38"/>
      <c r="M37" s="38"/>
      <c r="N37" s="38"/>
      <c r="O37" s="38"/>
      <c r="P37" s="34"/>
      <c r="Q37" s="34"/>
      <c r="R37" s="34"/>
      <c r="S37" s="34"/>
      <c r="T37" s="34"/>
      <c r="U37" s="34"/>
      <c r="V37" s="34"/>
      <c r="BZ37" s="121">
        <v>1</v>
      </c>
    </row>
    <row r="38" spans="1:78">
      <c r="A38" s="38"/>
      <c r="B38" s="188" t="str">
        <f t="shared" si="2"/>
        <v/>
      </c>
      <c r="C38" s="38"/>
      <c r="D38" s="117" t="e">
        <f t="shared" si="1"/>
        <v>#VALUE!</v>
      </c>
      <c r="E38" s="38"/>
      <c r="F38" s="117">
        <v>0</v>
      </c>
      <c r="G38" s="38" t="s">
        <v>120</v>
      </c>
      <c r="H38" s="38"/>
      <c r="I38" s="38"/>
      <c r="J38" s="38"/>
      <c r="K38" s="38"/>
      <c r="M38" s="38"/>
      <c r="N38" s="38"/>
      <c r="O38" s="38"/>
      <c r="P38" s="34"/>
      <c r="Q38" s="34"/>
      <c r="R38" s="34"/>
      <c r="S38" s="34"/>
      <c r="T38" s="34"/>
      <c r="U38" s="34"/>
      <c r="V38" s="34"/>
      <c r="BZ38" s="121">
        <v>1</v>
      </c>
    </row>
    <row r="39" spans="1:78">
      <c r="A39" s="38"/>
      <c r="B39" s="188" t="str">
        <f t="shared" si="2"/>
        <v/>
      </c>
      <c r="C39" s="38"/>
      <c r="D39" s="117" t="e">
        <f t="shared" si="1"/>
        <v>#VALUE!</v>
      </c>
      <c r="E39" s="38"/>
      <c r="F39" s="118"/>
      <c r="G39" s="38" t="s">
        <v>121</v>
      </c>
      <c r="H39" s="38"/>
      <c r="I39" s="38"/>
      <c r="J39" s="38"/>
      <c r="K39" s="38"/>
      <c r="L39" s="120" t="s">
        <v>13</v>
      </c>
      <c r="M39" s="120"/>
      <c r="N39" s="120"/>
      <c r="O39" s="38"/>
      <c r="P39" s="34"/>
      <c r="Q39" s="34"/>
      <c r="R39" s="34"/>
      <c r="S39" s="34"/>
      <c r="T39" s="34"/>
      <c r="U39" s="34"/>
      <c r="V39" s="34"/>
      <c r="BZ39" s="121">
        <v>1</v>
      </c>
    </row>
    <row r="40" spans="1:78">
      <c r="A40" s="38"/>
      <c r="B40" s="188" t="str">
        <f t="shared" si="2"/>
        <v/>
      </c>
      <c r="C40" s="38"/>
      <c r="D40" s="117" t="e">
        <f t="shared" si="1"/>
        <v>#VALUE!</v>
      </c>
      <c r="E40" s="38"/>
      <c r="F40" s="118"/>
      <c r="G40" s="38" t="s">
        <v>122</v>
      </c>
      <c r="H40" s="38"/>
      <c r="I40" s="38"/>
      <c r="J40" s="38"/>
      <c r="K40" s="38"/>
      <c r="O40" s="38"/>
      <c r="P40" s="34"/>
      <c r="Q40" s="34"/>
      <c r="R40" s="34"/>
      <c r="S40" s="34"/>
      <c r="T40" s="34"/>
      <c r="U40" s="34"/>
      <c r="V40" s="34"/>
      <c r="BZ40" s="121">
        <v>1</v>
      </c>
    </row>
    <row r="41" spans="1:78">
      <c r="A41" s="38"/>
      <c r="B41" s="188" t="str">
        <f t="shared" si="2"/>
        <v/>
      </c>
      <c r="C41" s="38"/>
      <c r="D41" s="117" t="e">
        <f t="shared" si="1"/>
        <v>#VALUE!</v>
      </c>
      <c r="E41" s="38"/>
      <c r="F41" s="118"/>
      <c r="G41" s="38" t="s">
        <v>123</v>
      </c>
      <c r="H41" s="38"/>
      <c r="I41" s="38"/>
      <c r="J41" s="38"/>
      <c r="K41" s="38"/>
      <c r="O41" s="38"/>
      <c r="P41" s="34"/>
      <c r="Q41" s="34"/>
      <c r="R41" s="34"/>
      <c r="S41" s="34"/>
      <c r="T41" s="34"/>
      <c r="U41" s="34"/>
      <c r="V41" s="34"/>
      <c r="BZ41" s="121">
        <v>1</v>
      </c>
    </row>
    <row r="42" spans="1:78">
      <c r="A42" s="38"/>
      <c r="B42" s="188" t="str">
        <f t="shared" si="2"/>
        <v/>
      </c>
      <c r="C42" s="38"/>
      <c r="D42" s="117" t="e">
        <f>B42*BZ14</f>
        <v>#VALUE!</v>
      </c>
      <c r="E42" s="38"/>
      <c r="F42" s="118"/>
      <c r="G42" s="38" t="s">
        <v>126</v>
      </c>
      <c r="H42" s="38"/>
      <c r="I42" s="38"/>
      <c r="J42" s="38"/>
      <c r="K42" s="38"/>
      <c r="O42" s="38"/>
      <c r="P42" s="34"/>
      <c r="Q42" s="34"/>
      <c r="R42" s="34"/>
      <c r="S42" s="34"/>
      <c r="T42" s="34"/>
      <c r="U42" s="34"/>
      <c r="V42" s="34"/>
      <c r="BZ42" s="38"/>
    </row>
    <row r="43" spans="1:78">
      <c r="A43" s="38"/>
      <c r="B43" s="225"/>
      <c r="C43" s="121"/>
      <c r="D43" s="225"/>
      <c r="E43" s="121"/>
      <c r="F43" s="121"/>
      <c r="G43" s="226"/>
      <c r="H43" s="121"/>
      <c r="I43" s="227"/>
      <c r="J43" s="121"/>
      <c r="K43" s="38"/>
      <c r="O43" s="38"/>
      <c r="P43" s="34"/>
      <c r="Q43" s="34"/>
      <c r="R43" s="34"/>
      <c r="S43" s="34"/>
      <c r="T43" s="34"/>
      <c r="U43" s="34"/>
      <c r="V43" s="34"/>
      <c r="BZ43" s="38"/>
    </row>
    <row r="44" spans="1:78">
      <c r="A44" s="38"/>
      <c r="B44" s="225"/>
      <c r="C44" s="121"/>
      <c r="D44" s="225"/>
      <c r="E44" s="121"/>
      <c r="F44" s="121"/>
      <c r="G44" s="121"/>
      <c r="H44" s="121"/>
      <c r="I44" s="121"/>
      <c r="J44" s="121"/>
      <c r="K44" s="38"/>
      <c r="M44" s="229"/>
      <c r="N44" s="354"/>
      <c r="O44" s="355"/>
      <c r="P44" s="34"/>
      <c r="Q44" s="34"/>
      <c r="R44" s="34"/>
      <c r="S44" s="34"/>
      <c r="T44" s="34"/>
      <c r="U44" s="34"/>
      <c r="V44" s="34"/>
      <c r="BZ44" s="121">
        <v>3</v>
      </c>
    </row>
    <row r="45" spans="1:78">
      <c r="A45" s="38"/>
      <c r="B45" s="225"/>
      <c r="C45" s="121"/>
      <c r="D45" s="225"/>
      <c r="E45" s="121"/>
      <c r="F45" s="121"/>
      <c r="G45" s="121"/>
      <c r="H45" s="121"/>
      <c r="I45" s="121"/>
      <c r="J45" s="121"/>
      <c r="K45" s="38"/>
      <c r="M45" s="229"/>
      <c r="N45" s="229"/>
      <c r="O45" s="232"/>
      <c r="P45" s="34"/>
      <c r="Q45" s="34"/>
      <c r="R45" s="34"/>
      <c r="S45" s="34"/>
      <c r="T45" s="34"/>
      <c r="U45" s="34"/>
      <c r="V45" s="34"/>
      <c r="BZ45" s="121">
        <v>3</v>
      </c>
    </row>
    <row r="46" spans="1:78">
      <c r="A46" s="38"/>
      <c r="B46" s="225"/>
      <c r="C46" s="121"/>
      <c r="D46" s="225"/>
      <c r="E46" s="121"/>
      <c r="F46" s="121"/>
      <c r="G46" s="121"/>
      <c r="H46" s="121"/>
      <c r="I46" s="121"/>
      <c r="J46" s="121"/>
      <c r="K46" s="38"/>
      <c r="M46" s="229"/>
      <c r="N46" s="121"/>
      <c r="O46" s="233"/>
      <c r="P46" s="34"/>
      <c r="Q46" s="34"/>
      <c r="R46" s="34"/>
      <c r="S46" s="34"/>
      <c r="T46" s="34"/>
      <c r="U46" s="34"/>
      <c r="V46" s="34"/>
      <c r="BZ46" s="121">
        <v>3</v>
      </c>
    </row>
    <row r="47" spans="1:78">
      <c r="A47" s="38"/>
      <c r="B47" s="225"/>
      <c r="C47" s="121"/>
      <c r="D47" s="225"/>
      <c r="E47" s="121"/>
      <c r="F47" s="121"/>
      <c r="G47" s="121"/>
      <c r="H47" s="121"/>
      <c r="I47" s="121"/>
      <c r="J47" s="121"/>
      <c r="K47" s="38"/>
      <c r="M47" s="229"/>
      <c r="N47" s="229"/>
      <c r="O47" s="229"/>
      <c r="P47" s="34"/>
      <c r="Q47" s="34"/>
      <c r="R47" s="34"/>
      <c r="S47" s="34"/>
      <c r="T47" s="34"/>
      <c r="U47" s="34"/>
      <c r="V47" s="34"/>
      <c r="BZ47" s="121">
        <v>1</v>
      </c>
    </row>
    <row r="48" spans="1:78">
      <c r="A48" s="38"/>
      <c r="B48" s="225"/>
      <c r="C48" s="121"/>
      <c r="D48" s="225"/>
      <c r="E48" s="121"/>
      <c r="F48" s="121"/>
      <c r="G48" s="121"/>
      <c r="H48" s="121"/>
      <c r="I48" s="121"/>
      <c r="J48" s="121"/>
      <c r="K48" s="38"/>
      <c r="L48" s="38"/>
      <c r="M48" s="121"/>
      <c r="N48" s="234"/>
      <c r="O48" s="232"/>
      <c r="P48" s="34"/>
      <c r="Q48" s="34"/>
      <c r="R48" s="34"/>
      <c r="S48" s="34"/>
      <c r="T48" s="34"/>
      <c r="U48" s="34"/>
      <c r="V48" s="34"/>
      <c r="BZ48" s="121">
        <v>2</v>
      </c>
    </row>
    <row r="49" spans="1:78">
      <c r="A49" s="38"/>
      <c r="B49" s="225"/>
      <c r="C49" s="121"/>
      <c r="D49" s="225"/>
      <c r="E49" s="121"/>
      <c r="F49" s="121"/>
      <c r="G49" s="121"/>
      <c r="H49" s="121"/>
      <c r="I49" s="121"/>
      <c r="J49" s="121"/>
      <c r="K49" s="38"/>
      <c r="L49" s="38"/>
      <c r="M49" s="121"/>
      <c r="N49" s="121"/>
      <c r="O49" s="121"/>
      <c r="P49" s="34"/>
      <c r="Q49" s="34"/>
      <c r="R49" s="34"/>
      <c r="S49" s="34"/>
      <c r="T49" s="34"/>
      <c r="U49" s="34"/>
      <c r="V49" s="34"/>
      <c r="BZ49" s="121">
        <v>2</v>
      </c>
    </row>
    <row r="50" spans="1:78">
      <c r="A50" s="38"/>
      <c r="B50" s="225"/>
      <c r="C50" s="121"/>
      <c r="D50" s="225"/>
      <c r="E50" s="121"/>
      <c r="F50" s="121"/>
      <c r="G50" s="121"/>
      <c r="H50" s="121"/>
      <c r="I50" s="121"/>
      <c r="J50" s="121"/>
      <c r="K50" s="38"/>
      <c r="L50" s="38"/>
      <c r="M50" s="121"/>
      <c r="N50" s="41"/>
      <c r="O50" s="230"/>
      <c r="P50" s="34"/>
      <c r="Q50" s="34"/>
      <c r="R50" s="34"/>
      <c r="S50" s="34"/>
      <c r="T50" s="34"/>
      <c r="U50" s="34"/>
      <c r="V50" s="34"/>
      <c r="BZ50" s="38"/>
    </row>
    <row r="51" spans="1:78">
      <c r="A51" s="38"/>
      <c r="B51" s="225"/>
      <c r="C51" s="121"/>
      <c r="D51" s="225"/>
      <c r="E51" s="121"/>
      <c r="F51" s="121"/>
      <c r="G51" s="226"/>
      <c r="H51" s="121"/>
      <c r="I51" s="227"/>
      <c r="J51" s="121"/>
      <c r="K51" s="38"/>
      <c r="L51" s="38"/>
      <c r="M51" s="121"/>
      <c r="N51" s="235"/>
      <c r="O51" s="231"/>
      <c r="P51" s="34"/>
      <c r="Q51" s="34"/>
      <c r="R51" s="34"/>
      <c r="S51" s="34"/>
      <c r="T51" s="34"/>
      <c r="U51" s="34"/>
      <c r="V51" s="34"/>
      <c r="BZ51" s="121">
        <v>1</v>
      </c>
    </row>
    <row r="52" spans="1:78">
      <c r="A52" s="38"/>
      <c r="B52" s="225"/>
      <c r="C52" s="121"/>
      <c r="D52" s="225"/>
      <c r="E52" s="121"/>
      <c r="F52" s="121"/>
      <c r="G52" s="226"/>
      <c r="H52" s="121"/>
      <c r="I52" s="227"/>
      <c r="J52" s="121"/>
      <c r="K52" s="38"/>
      <c r="L52" s="38"/>
      <c r="M52" s="121"/>
      <c r="N52" s="121"/>
      <c r="O52" s="225"/>
      <c r="P52" s="34"/>
      <c r="Q52" s="34"/>
      <c r="R52" s="34"/>
      <c r="S52" s="34"/>
      <c r="T52" s="34"/>
      <c r="U52" s="34"/>
      <c r="V52" s="34"/>
      <c r="BZ52" s="121">
        <v>1</v>
      </c>
    </row>
    <row r="53" spans="1:78">
      <c r="A53" s="38"/>
      <c r="B53" s="228"/>
      <c r="C53" s="229"/>
      <c r="D53" s="228"/>
      <c r="E53" s="229"/>
      <c r="F53" s="229"/>
      <c r="G53" s="229"/>
      <c r="H53" s="229"/>
      <c r="I53" s="229"/>
      <c r="J53" s="121"/>
      <c r="K53" s="38"/>
      <c r="L53" s="38"/>
      <c r="M53" s="121"/>
      <c r="N53" s="41"/>
      <c r="O53" s="230"/>
      <c r="P53" s="34"/>
      <c r="Q53" s="34"/>
      <c r="R53" s="34"/>
      <c r="S53" s="34"/>
      <c r="T53" s="34"/>
      <c r="U53" s="34"/>
      <c r="V53" s="34"/>
      <c r="BZ53" s="38"/>
    </row>
    <row r="54" spans="1:78">
      <c r="A54" s="38"/>
      <c r="B54" s="44"/>
      <c r="C54" s="38"/>
      <c r="D54" s="44"/>
      <c r="E54" s="38"/>
      <c r="F54" s="38"/>
      <c r="G54" s="38"/>
      <c r="H54" s="38"/>
      <c r="I54" s="38"/>
      <c r="J54" s="38"/>
      <c r="K54" s="38"/>
      <c r="L54" s="38"/>
      <c r="M54" s="121"/>
      <c r="N54" s="121"/>
      <c r="O54" s="121"/>
      <c r="P54" s="34"/>
      <c r="Q54" s="34"/>
      <c r="R54" s="34"/>
      <c r="S54" s="34"/>
      <c r="T54" s="34"/>
      <c r="U54" s="34"/>
      <c r="V54" s="34"/>
      <c r="BZ54" s="38"/>
    </row>
    <row r="55" spans="1:78">
      <c r="A55" s="38"/>
      <c r="B55" s="44"/>
      <c r="C55" s="38"/>
      <c r="D55" s="44"/>
      <c r="E55" s="38"/>
      <c r="F55" s="38"/>
      <c r="J55" s="38"/>
      <c r="K55" s="38"/>
      <c r="L55" s="38"/>
      <c r="M55" s="38"/>
      <c r="N55" s="38"/>
      <c r="O55" s="38"/>
      <c r="P55" s="34"/>
      <c r="Q55" s="34"/>
      <c r="R55" s="34"/>
      <c r="S55" s="34"/>
      <c r="T55" s="34"/>
      <c r="U55" s="34"/>
      <c r="V55" s="34"/>
      <c r="BZ55" s="38"/>
    </row>
    <row r="56" spans="1:78">
      <c r="A56" s="38"/>
      <c r="G56" s="38"/>
      <c r="H56" s="38"/>
      <c r="I56" s="38"/>
      <c r="J56" s="38"/>
      <c r="K56" s="38"/>
      <c r="L56" s="38"/>
      <c r="M56" s="38"/>
      <c r="N56" s="38"/>
      <c r="O56" s="38"/>
      <c r="P56" s="34"/>
      <c r="Q56" s="34"/>
      <c r="R56" s="34"/>
      <c r="S56" s="34"/>
      <c r="T56" s="34"/>
      <c r="U56" s="34"/>
      <c r="V56" s="34"/>
      <c r="BZ56" s="38"/>
    </row>
    <row r="57" spans="1:78">
      <c r="A57" s="38"/>
      <c r="J57" s="38"/>
      <c r="K57" s="38"/>
      <c r="L57" s="38"/>
      <c r="M57" s="38"/>
      <c r="N57" s="38"/>
      <c r="O57" s="38"/>
      <c r="P57" s="34"/>
      <c r="Q57" s="34"/>
      <c r="R57" s="34"/>
      <c r="S57" s="34"/>
      <c r="T57" s="34"/>
      <c r="U57" s="34"/>
      <c r="V57" s="34"/>
      <c r="BZ57" s="38"/>
    </row>
    <row r="58" spans="1:78">
      <c r="A58" s="38"/>
      <c r="B58" s="44"/>
      <c r="C58" s="38"/>
      <c r="D58" s="44"/>
      <c r="E58" s="38"/>
      <c r="F58" s="38"/>
      <c r="G58" s="38"/>
      <c r="H58" s="38"/>
      <c r="I58" s="38"/>
      <c r="J58" s="38"/>
      <c r="K58" s="38"/>
      <c r="L58" s="38"/>
      <c r="M58" s="38"/>
      <c r="N58" s="38"/>
      <c r="O58" s="38"/>
      <c r="P58" s="34"/>
      <c r="Q58" s="34"/>
      <c r="R58" s="34"/>
      <c r="S58" s="34"/>
      <c r="T58" s="34"/>
      <c r="U58" s="34"/>
      <c r="V58" s="34"/>
      <c r="BZ58" s="38"/>
    </row>
    <row r="59" spans="1:78">
      <c r="A59" s="38"/>
      <c r="J59" s="38"/>
      <c r="K59" s="38"/>
      <c r="L59" s="38"/>
      <c r="M59" s="38"/>
      <c r="N59" s="38"/>
      <c r="O59" s="38"/>
      <c r="P59" s="34"/>
      <c r="Q59" s="34"/>
      <c r="R59" s="34"/>
      <c r="S59" s="34"/>
      <c r="T59" s="34"/>
      <c r="U59" s="34"/>
      <c r="V59" s="34"/>
      <c r="BZ59" s="38"/>
    </row>
    <row r="60" spans="1:78">
      <c r="A60" s="38"/>
      <c r="J60" s="38"/>
      <c r="K60" s="38"/>
      <c r="L60" s="38"/>
      <c r="M60" s="38"/>
      <c r="N60" s="38"/>
      <c r="O60" s="38"/>
      <c r="P60" s="34"/>
      <c r="Q60" s="34"/>
      <c r="R60" s="34"/>
      <c r="S60" s="34"/>
      <c r="T60" s="34"/>
      <c r="U60" s="34"/>
      <c r="V60" s="34"/>
      <c r="BZ60" s="38"/>
    </row>
    <row r="61" spans="1:78">
      <c r="A61" s="38"/>
      <c r="J61" s="38"/>
      <c r="K61" s="38"/>
      <c r="L61" s="38"/>
      <c r="M61" s="38"/>
      <c r="N61" s="38"/>
      <c r="O61" s="38"/>
      <c r="P61" s="34"/>
      <c r="Q61" s="34"/>
      <c r="R61" s="34"/>
      <c r="S61" s="34"/>
      <c r="T61" s="34"/>
      <c r="U61" s="34"/>
      <c r="V61" s="34"/>
      <c r="BZ61" s="38"/>
    </row>
    <row r="62" spans="1:78">
      <c r="A62" s="38"/>
      <c r="B62" s="44"/>
      <c r="C62" s="38"/>
      <c r="D62" s="44"/>
      <c r="E62" s="38"/>
      <c r="F62" s="38"/>
      <c r="G62" s="38"/>
      <c r="H62" s="38"/>
      <c r="I62" s="38"/>
      <c r="J62" s="38"/>
      <c r="K62" s="38"/>
      <c r="L62" s="38"/>
      <c r="M62" s="38"/>
      <c r="N62" s="38"/>
      <c r="O62" s="38"/>
      <c r="P62" s="34"/>
      <c r="Q62" s="34"/>
      <c r="R62" s="34"/>
      <c r="S62" s="34"/>
      <c r="T62" s="34"/>
      <c r="U62" s="34"/>
      <c r="V62" s="34"/>
      <c r="BZ62" s="38"/>
    </row>
    <row r="63" spans="1:78">
      <c r="A63" s="38"/>
      <c r="B63" s="44"/>
      <c r="C63" s="38"/>
      <c r="D63" s="44"/>
      <c r="E63" s="38"/>
      <c r="F63" s="38"/>
      <c r="G63" s="38"/>
      <c r="H63" s="38"/>
      <c r="I63" s="38"/>
      <c r="J63" s="38"/>
      <c r="K63" s="38"/>
      <c r="L63" s="38"/>
      <c r="M63" s="38"/>
      <c r="N63" s="38"/>
      <c r="O63" s="38"/>
      <c r="P63" s="34"/>
      <c r="Q63" s="34"/>
      <c r="R63" s="34"/>
      <c r="S63" s="34"/>
      <c r="T63" s="34"/>
      <c r="U63" s="34"/>
      <c r="V63" s="34"/>
      <c r="BZ63" s="38"/>
    </row>
    <row r="64" spans="1:78">
      <c r="A64" s="38"/>
      <c r="B64" s="44"/>
      <c r="C64" s="38"/>
      <c r="D64" s="44"/>
      <c r="E64" s="38"/>
      <c r="F64" s="38"/>
      <c r="G64" s="38"/>
      <c r="H64" s="38"/>
      <c r="I64" s="38"/>
      <c r="J64" s="38"/>
      <c r="K64" s="38"/>
      <c r="L64" s="38"/>
      <c r="M64" s="38"/>
      <c r="N64" s="38"/>
      <c r="O64" s="38"/>
      <c r="P64" s="34"/>
      <c r="Q64" s="34"/>
      <c r="R64" s="34"/>
      <c r="S64" s="34"/>
      <c r="T64" s="34"/>
      <c r="U64" s="34"/>
      <c r="V64" s="34"/>
      <c r="BZ64" s="38"/>
    </row>
    <row r="65" spans="1:78">
      <c r="A65" s="38"/>
      <c r="B65" s="44"/>
      <c r="C65" s="38"/>
      <c r="D65" s="44"/>
      <c r="E65" s="38"/>
      <c r="F65" s="38"/>
      <c r="G65" s="38"/>
      <c r="H65" s="38"/>
      <c r="I65" s="38"/>
      <c r="J65" s="38"/>
      <c r="K65" s="38"/>
      <c r="L65" s="38"/>
      <c r="M65" s="38"/>
      <c r="N65" s="38"/>
      <c r="O65" s="38"/>
      <c r="P65" s="34"/>
      <c r="Q65" s="34"/>
      <c r="R65" s="34"/>
      <c r="S65" s="34"/>
      <c r="T65" s="34"/>
      <c r="U65" s="34"/>
      <c r="V65" s="34"/>
      <c r="BZ65" s="38"/>
    </row>
    <row r="112" spans="1:78">
      <c r="A112" s="4"/>
      <c r="B112" s="6"/>
      <c r="C112" s="4"/>
      <c r="D112" s="6"/>
      <c r="E112" s="4"/>
      <c r="F112" s="4"/>
      <c r="G112" s="4"/>
      <c r="H112" s="4"/>
      <c r="I112" s="4"/>
      <c r="J112" s="4"/>
      <c r="K112" s="4"/>
      <c r="L112" s="4"/>
      <c r="M112" s="4"/>
      <c r="N112" s="4"/>
      <c r="O112" s="4"/>
      <c r="BZ112" s="4"/>
    </row>
    <row r="113" spans="1:78" ht="13.5">
      <c r="A113" s="4"/>
      <c r="B113" s="7"/>
      <c r="C113" s="4"/>
      <c r="D113" s="6"/>
      <c r="E113" s="4"/>
      <c r="F113" s="4"/>
      <c r="G113" s="8"/>
      <c r="H113" s="4"/>
      <c r="I113" s="4"/>
      <c r="J113" s="4"/>
      <c r="K113" s="4"/>
      <c r="L113" s="4"/>
      <c r="M113" s="4"/>
      <c r="N113" s="4"/>
      <c r="O113" s="4"/>
      <c r="BZ113" s="4"/>
    </row>
    <row r="114" spans="1:78">
      <c r="A114" s="4"/>
      <c r="B114" s="351"/>
      <c r="C114" s="4"/>
      <c r="D114" s="351"/>
      <c r="E114" s="4"/>
      <c r="F114" s="350"/>
      <c r="G114" s="4"/>
      <c r="H114" s="4"/>
      <c r="I114" s="4"/>
      <c r="J114" s="4"/>
      <c r="K114" s="4"/>
      <c r="L114" s="4"/>
      <c r="M114" s="4"/>
      <c r="N114" s="4"/>
      <c r="O114" s="4"/>
      <c r="BZ114" s="4"/>
    </row>
    <row r="115" spans="1:78">
      <c r="A115" s="4"/>
      <c r="B115" s="351"/>
      <c r="C115" s="4"/>
      <c r="D115" s="351"/>
      <c r="E115" s="4"/>
      <c r="F115" s="350"/>
      <c r="G115" s="4"/>
      <c r="H115" s="4"/>
      <c r="I115" s="4"/>
      <c r="J115" s="4"/>
      <c r="K115" s="9"/>
      <c r="L115" s="4"/>
      <c r="M115" s="4"/>
      <c r="N115" s="4"/>
      <c r="O115" s="4"/>
      <c r="BZ115" s="4"/>
    </row>
    <row r="116" spans="1:78">
      <c r="A116" s="4"/>
      <c r="B116" s="351"/>
      <c r="C116" s="4"/>
      <c r="D116" s="351"/>
      <c r="E116" s="4"/>
      <c r="F116" s="350"/>
      <c r="G116" s="4"/>
      <c r="H116" s="4"/>
      <c r="I116" s="4"/>
      <c r="J116" s="4"/>
      <c r="K116" s="9"/>
      <c r="L116" s="4"/>
      <c r="M116" s="4"/>
      <c r="N116" s="4"/>
      <c r="O116" s="4"/>
      <c r="BZ116" s="4"/>
    </row>
    <row r="117" spans="1:78">
      <c r="A117" s="4"/>
      <c r="B117" s="351"/>
      <c r="C117" s="4"/>
      <c r="D117" s="351"/>
      <c r="E117" s="4"/>
      <c r="F117" s="350"/>
      <c r="G117" s="4"/>
      <c r="H117" s="4"/>
      <c r="I117" s="4"/>
      <c r="J117" s="4"/>
      <c r="K117" s="9"/>
      <c r="L117" s="4"/>
      <c r="M117" s="4"/>
      <c r="N117" s="4"/>
      <c r="O117" s="4"/>
      <c r="BZ117" s="4"/>
    </row>
    <row r="118" spans="1:78">
      <c r="A118" s="4"/>
      <c r="B118" s="351"/>
      <c r="C118" s="4"/>
      <c r="D118" s="351"/>
      <c r="E118" s="4"/>
      <c r="F118" s="350"/>
      <c r="G118" s="10"/>
      <c r="H118" s="4"/>
      <c r="I118" s="4"/>
      <c r="J118" s="4"/>
      <c r="K118" s="11"/>
      <c r="L118" s="4"/>
      <c r="M118" s="4"/>
      <c r="N118" s="4"/>
      <c r="O118" s="4"/>
      <c r="BZ118" s="4"/>
    </row>
    <row r="119" spans="1:78" ht="15">
      <c r="A119" s="4"/>
      <c r="B119" s="6"/>
      <c r="C119" s="4"/>
      <c r="D119" s="6"/>
      <c r="E119" s="4"/>
      <c r="F119" s="4"/>
      <c r="G119" s="4"/>
      <c r="H119" s="4"/>
      <c r="I119" s="4"/>
      <c r="J119" s="4"/>
      <c r="K119" s="12"/>
      <c r="L119" s="13"/>
      <c r="M119" s="14"/>
      <c r="N119" s="15"/>
      <c r="O119" s="16"/>
      <c r="BZ119" s="4"/>
    </row>
    <row r="120" spans="1:78">
      <c r="A120" s="4"/>
      <c r="B120" s="6"/>
      <c r="C120" s="4"/>
      <c r="D120" s="6"/>
      <c r="E120" s="4"/>
      <c r="F120" s="4"/>
      <c r="G120" s="4"/>
      <c r="H120" s="4"/>
      <c r="I120" s="17"/>
      <c r="J120" s="4"/>
      <c r="K120" s="4"/>
      <c r="L120" s="4"/>
      <c r="M120" s="4"/>
      <c r="N120" s="4"/>
      <c r="O120" s="4"/>
      <c r="BZ120" s="4"/>
    </row>
    <row r="121" spans="1:78">
      <c r="A121" s="4"/>
      <c r="B121" s="6"/>
      <c r="C121" s="4"/>
      <c r="D121" s="6"/>
      <c r="E121" s="4"/>
      <c r="F121" s="4"/>
      <c r="G121" s="4"/>
      <c r="H121" s="4"/>
      <c r="I121" s="4"/>
      <c r="J121" s="4"/>
      <c r="K121" s="4"/>
      <c r="L121" s="4"/>
      <c r="M121" s="4"/>
      <c r="N121" s="4"/>
      <c r="O121" s="4"/>
      <c r="BZ121" s="4"/>
    </row>
    <row r="122" spans="1:78">
      <c r="A122" s="4"/>
      <c r="B122" s="6"/>
      <c r="C122" s="4"/>
      <c r="D122" s="6"/>
      <c r="E122" s="4"/>
      <c r="F122" s="4"/>
      <c r="G122" s="4"/>
      <c r="H122" s="4"/>
      <c r="I122" s="4"/>
      <c r="J122" s="4"/>
      <c r="K122" s="4"/>
      <c r="L122" s="4"/>
      <c r="M122" s="4"/>
      <c r="N122" s="4"/>
      <c r="O122" s="4"/>
      <c r="BZ122" s="4"/>
    </row>
    <row r="123" spans="1:78">
      <c r="A123" s="4"/>
      <c r="B123" s="6"/>
      <c r="C123" s="4"/>
      <c r="D123" s="6"/>
      <c r="E123" s="4"/>
      <c r="F123" s="4"/>
      <c r="G123" s="4"/>
      <c r="H123" s="4"/>
      <c r="I123" s="4"/>
      <c r="J123" s="4"/>
      <c r="K123" s="4"/>
      <c r="L123" s="4"/>
      <c r="M123" s="4"/>
      <c r="N123" s="4"/>
      <c r="O123" s="4"/>
      <c r="BZ123" s="4"/>
    </row>
    <row r="124" spans="1:78">
      <c r="A124" s="4"/>
      <c r="B124" s="6"/>
      <c r="C124" s="4"/>
      <c r="D124" s="6"/>
      <c r="E124" s="4"/>
      <c r="F124" s="4"/>
      <c r="G124" s="4"/>
      <c r="H124" s="4"/>
      <c r="I124" s="4"/>
      <c r="J124" s="4"/>
      <c r="K124" s="4"/>
      <c r="L124" s="4"/>
      <c r="M124" s="4"/>
      <c r="N124" s="4"/>
      <c r="O124" s="4"/>
      <c r="BZ124" s="4"/>
    </row>
    <row r="125" spans="1:78">
      <c r="A125" s="4"/>
      <c r="B125" s="6"/>
      <c r="C125" s="4"/>
      <c r="D125" s="6"/>
      <c r="E125" s="4"/>
      <c r="F125" s="4"/>
      <c r="G125" s="4"/>
      <c r="H125" s="4"/>
      <c r="I125" s="4"/>
      <c r="J125" s="4"/>
      <c r="K125" s="4"/>
      <c r="L125" s="4"/>
      <c r="M125" s="4"/>
      <c r="N125" s="4"/>
      <c r="O125" s="4"/>
      <c r="BZ125" s="4"/>
    </row>
    <row r="126" spans="1:78">
      <c r="A126" s="4"/>
      <c r="B126" s="6"/>
      <c r="C126" s="4"/>
      <c r="D126" s="6"/>
      <c r="E126" s="4"/>
      <c r="F126" s="4"/>
      <c r="G126" s="10"/>
      <c r="H126" s="4"/>
      <c r="I126" s="4"/>
      <c r="J126" s="4"/>
      <c r="K126" s="4"/>
      <c r="L126" s="4"/>
      <c r="M126" s="4"/>
      <c r="N126" s="4"/>
      <c r="O126" s="4"/>
      <c r="BZ126" s="4"/>
    </row>
    <row r="127" spans="1:78">
      <c r="A127" s="4"/>
      <c r="B127" s="6"/>
      <c r="C127" s="4"/>
      <c r="D127" s="6"/>
      <c r="E127" s="4"/>
      <c r="F127" s="4"/>
      <c r="G127" s="4"/>
      <c r="H127" s="4"/>
      <c r="I127" s="4"/>
      <c r="J127" s="4"/>
      <c r="K127" s="4"/>
      <c r="L127" s="4"/>
      <c r="M127" s="4"/>
      <c r="N127" s="4"/>
      <c r="O127" s="4"/>
      <c r="BZ127" s="4"/>
    </row>
    <row r="128" spans="1:78">
      <c r="A128" s="4"/>
      <c r="B128" s="6"/>
      <c r="C128" s="4"/>
      <c r="D128" s="6"/>
      <c r="E128" s="4"/>
      <c r="F128" s="4"/>
      <c r="G128" s="4"/>
      <c r="H128" s="4"/>
      <c r="I128" s="4"/>
      <c r="J128" s="4"/>
      <c r="K128" s="4"/>
      <c r="L128" s="4"/>
      <c r="M128" s="4"/>
      <c r="N128" s="4"/>
      <c r="O128" s="4"/>
      <c r="BZ128" s="4"/>
    </row>
    <row r="129" spans="1:78">
      <c r="A129" s="4"/>
      <c r="B129" s="6"/>
      <c r="C129" s="4"/>
      <c r="D129" s="6"/>
      <c r="E129" s="4"/>
      <c r="F129" s="4"/>
      <c r="G129" s="4"/>
      <c r="H129" s="4"/>
      <c r="I129" s="4"/>
      <c r="J129" s="4"/>
      <c r="K129" s="4"/>
      <c r="L129" s="4"/>
      <c r="M129" s="4"/>
      <c r="N129" s="4"/>
      <c r="O129" s="4"/>
      <c r="BZ129" s="4"/>
    </row>
    <row r="130" spans="1:78">
      <c r="A130" s="4"/>
      <c r="B130" s="6"/>
      <c r="C130" s="4"/>
      <c r="D130" s="6"/>
      <c r="E130" s="4"/>
      <c r="F130" s="4"/>
      <c r="G130" s="4"/>
      <c r="H130" s="4"/>
      <c r="I130" s="4"/>
      <c r="J130" s="4"/>
      <c r="K130" s="4"/>
      <c r="L130" s="4"/>
      <c r="M130" s="4"/>
      <c r="N130" s="4"/>
      <c r="O130" s="4"/>
      <c r="BZ130" s="4"/>
    </row>
    <row r="131" spans="1:78">
      <c r="A131" s="4"/>
      <c r="B131" s="6"/>
      <c r="C131" s="4"/>
      <c r="D131" s="6"/>
      <c r="E131" s="4"/>
      <c r="F131" s="4"/>
      <c r="G131" s="4"/>
      <c r="H131" s="4"/>
      <c r="I131" s="4"/>
      <c r="J131" s="4"/>
      <c r="K131" s="4"/>
      <c r="L131" s="4"/>
      <c r="M131" s="4"/>
      <c r="N131" s="4"/>
      <c r="O131" s="4"/>
      <c r="BZ131" s="4"/>
    </row>
    <row r="132" spans="1:78">
      <c r="A132" s="4"/>
      <c r="B132" s="6"/>
      <c r="C132" s="4"/>
      <c r="D132" s="6"/>
      <c r="E132" s="4"/>
      <c r="F132" s="4"/>
      <c r="G132" s="4"/>
      <c r="H132" s="4"/>
      <c r="I132" s="4"/>
      <c r="J132" s="4"/>
      <c r="K132" s="4"/>
      <c r="L132" s="4"/>
      <c r="M132" s="4"/>
      <c r="N132" s="4"/>
      <c r="O132" s="4"/>
      <c r="BZ132" s="4"/>
    </row>
    <row r="133" spans="1:78">
      <c r="A133" s="4"/>
      <c r="B133" s="6"/>
      <c r="C133" s="4"/>
      <c r="D133" s="6"/>
      <c r="E133" s="4"/>
      <c r="F133" s="4"/>
      <c r="G133" s="10"/>
      <c r="H133" s="4"/>
      <c r="I133" s="4"/>
      <c r="J133" s="4"/>
      <c r="K133" s="4"/>
      <c r="L133" s="4"/>
      <c r="M133" s="4"/>
      <c r="N133" s="4"/>
      <c r="O133" s="4"/>
      <c r="BZ133" s="4"/>
    </row>
    <row r="134" spans="1:78">
      <c r="A134" s="4"/>
      <c r="B134" s="6"/>
      <c r="C134" s="4"/>
      <c r="D134" s="6"/>
      <c r="E134" s="4"/>
      <c r="F134" s="4"/>
      <c r="G134" s="4"/>
      <c r="H134" s="4"/>
      <c r="I134" s="4"/>
      <c r="J134" s="4"/>
      <c r="K134" s="4"/>
      <c r="L134" s="4"/>
      <c r="M134" s="4"/>
      <c r="N134" s="4"/>
      <c r="O134" s="4"/>
      <c r="BZ134" s="4"/>
    </row>
    <row r="135" spans="1:78">
      <c r="A135" s="4"/>
      <c r="B135" s="6"/>
      <c r="C135" s="4"/>
      <c r="D135" s="6"/>
      <c r="E135" s="4"/>
      <c r="F135" s="4"/>
      <c r="G135" s="4"/>
      <c r="H135" s="4"/>
      <c r="I135" s="4"/>
      <c r="J135" s="4"/>
      <c r="K135" s="4"/>
      <c r="L135" s="4"/>
      <c r="M135" s="4"/>
      <c r="N135" s="4"/>
      <c r="O135" s="4"/>
      <c r="BZ135" s="4"/>
    </row>
    <row r="136" spans="1:78">
      <c r="A136" s="4"/>
      <c r="B136" s="6"/>
      <c r="C136" s="4"/>
      <c r="D136" s="6"/>
      <c r="E136" s="4"/>
      <c r="F136" s="4"/>
      <c r="G136" s="10"/>
      <c r="H136" s="4"/>
      <c r="I136" s="4"/>
      <c r="J136" s="4"/>
      <c r="K136" s="4"/>
      <c r="L136" s="4"/>
      <c r="M136" s="4"/>
      <c r="N136" s="4"/>
      <c r="O136" s="4"/>
      <c r="BZ136" s="4"/>
    </row>
    <row r="137" spans="1:78">
      <c r="A137" s="4"/>
      <c r="B137" s="6"/>
      <c r="C137" s="4"/>
      <c r="D137" s="6"/>
      <c r="E137" s="4"/>
      <c r="F137" s="4"/>
      <c r="G137" s="4"/>
      <c r="H137" s="4"/>
      <c r="I137" s="4"/>
      <c r="J137" s="4"/>
      <c r="K137" s="4"/>
      <c r="L137" s="4"/>
      <c r="M137" s="4"/>
      <c r="N137" s="4"/>
      <c r="O137" s="4"/>
      <c r="BZ137" s="4"/>
    </row>
    <row r="138" spans="1:78">
      <c r="A138" s="4"/>
      <c r="B138" s="6"/>
      <c r="C138" s="4"/>
      <c r="D138" s="6"/>
      <c r="E138" s="4"/>
      <c r="F138" s="4"/>
      <c r="G138" s="4"/>
      <c r="H138" s="4"/>
      <c r="I138" s="4"/>
      <c r="J138" s="4"/>
      <c r="K138" s="4"/>
      <c r="L138" s="4"/>
      <c r="M138" s="4"/>
      <c r="N138" s="4"/>
      <c r="O138" s="4"/>
      <c r="BZ138" s="4"/>
    </row>
    <row r="139" spans="1:78">
      <c r="A139" s="4"/>
      <c r="B139" s="6"/>
      <c r="C139" s="4"/>
      <c r="D139" s="6"/>
      <c r="E139" s="4"/>
      <c r="F139" s="4"/>
      <c r="G139" s="4"/>
      <c r="H139" s="4"/>
      <c r="I139" s="4"/>
      <c r="J139" s="4"/>
      <c r="K139" s="4"/>
      <c r="L139" s="4"/>
      <c r="M139" s="4"/>
      <c r="N139" s="4"/>
      <c r="O139" s="4"/>
      <c r="BZ139" s="4"/>
    </row>
    <row r="140" spans="1:78">
      <c r="A140" s="4"/>
      <c r="B140" s="6"/>
      <c r="C140" s="4"/>
      <c r="D140" s="6"/>
      <c r="E140" s="4"/>
      <c r="F140" s="4"/>
      <c r="G140" s="4"/>
      <c r="H140" s="4"/>
      <c r="I140" s="4"/>
      <c r="J140" s="4"/>
      <c r="K140" s="4"/>
      <c r="L140" s="4"/>
      <c r="M140" s="4"/>
      <c r="N140" s="4"/>
      <c r="O140" s="4"/>
      <c r="BZ140" s="4"/>
    </row>
    <row r="141" spans="1:78">
      <c r="A141" s="4"/>
      <c r="B141" s="6"/>
      <c r="C141" s="4"/>
      <c r="D141" s="6"/>
      <c r="E141" s="4"/>
      <c r="F141" s="4"/>
      <c r="G141" s="10"/>
      <c r="H141" s="4"/>
      <c r="I141" s="4"/>
      <c r="J141" s="4"/>
      <c r="K141" s="4"/>
      <c r="L141" s="4"/>
      <c r="M141" s="4"/>
      <c r="N141" s="4"/>
      <c r="O141" s="4"/>
      <c r="BZ141" s="4"/>
    </row>
    <row r="142" spans="1:78">
      <c r="A142" s="4"/>
      <c r="B142" s="6"/>
      <c r="C142" s="4"/>
      <c r="D142" s="6"/>
      <c r="E142" s="4"/>
      <c r="F142" s="4"/>
      <c r="G142" s="4"/>
      <c r="H142" s="4"/>
      <c r="I142" s="4"/>
      <c r="J142" s="4"/>
      <c r="K142" s="4"/>
      <c r="L142" s="4"/>
      <c r="M142" s="4"/>
      <c r="N142" s="4"/>
      <c r="O142" s="4"/>
      <c r="BZ142" s="4"/>
    </row>
    <row r="143" spans="1:78">
      <c r="A143" s="4"/>
      <c r="B143" s="6"/>
      <c r="C143" s="4"/>
      <c r="D143" s="6"/>
      <c r="E143" s="4"/>
      <c r="F143" s="4"/>
      <c r="G143" s="4"/>
      <c r="H143" s="4"/>
      <c r="I143" s="4"/>
      <c r="J143" s="4"/>
      <c r="K143" s="4"/>
      <c r="L143" s="4"/>
      <c r="M143" s="4"/>
      <c r="N143" s="4"/>
      <c r="O143" s="4"/>
      <c r="BZ143" s="4"/>
    </row>
    <row r="144" spans="1:78">
      <c r="A144" s="4"/>
      <c r="B144" s="6"/>
      <c r="C144" s="4"/>
      <c r="D144" s="6"/>
      <c r="E144" s="4"/>
      <c r="F144" s="4"/>
      <c r="G144" s="10"/>
      <c r="H144" s="4"/>
      <c r="I144" s="4"/>
      <c r="J144" s="4"/>
      <c r="K144" s="4"/>
      <c r="L144" s="4"/>
      <c r="M144" s="4"/>
      <c r="N144" s="4"/>
      <c r="O144" s="4"/>
      <c r="BZ144" s="4"/>
    </row>
    <row r="145" spans="1:78">
      <c r="A145" s="4"/>
      <c r="B145" s="6"/>
      <c r="C145" s="4"/>
      <c r="D145" s="6"/>
      <c r="E145" s="4"/>
      <c r="F145" s="4"/>
      <c r="G145" s="4"/>
      <c r="H145" s="4"/>
      <c r="I145" s="4"/>
      <c r="J145" s="4"/>
      <c r="K145" s="4"/>
      <c r="L145" s="4"/>
      <c r="M145" s="4"/>
      <c r="N145" s="4"/>
      <c r="O145" s="4"/>
      <c r="BZ145" s="4"/>
    </row>
    <row r="146" spans="1:78">
      <c r="A146" s="4"/>
      <c r="B146" s="6"/>
      <c r="C146" s="4"/>
      <c r="D146" s="6"/>
      <c r="E146" s="4"/>
      <c r="F146" s="4"/>
      <c r="G146" s="4"/>
      <c r="H146" s="4"/>
      <c r="I146" s="4"/>
      <c r="J146" s="4"/>
      <c r="K146" s="4"/>
      <c r="L146" s="4"/>
      <c r="M146" s="4"/>
      <c r="N146" s="4"/>
      <c r="O146" s="4"/>
      <c r="BZ146" s="4"/>
    </row>
    <row r="147" spans="1:78">
      <c r="A147" s="4"/>
      <c r="B147" s="6"/>
      <c r="C147" s="4"/>
      <c r="D147" s="6"/>
      <c r="E147" s="4"/>
      <c r="F147" s="4"/>
      <c r="G147" s="10"/>
      <c r="H147" s="4"/>
      <c r="I147" s="4"/>
      <c r="J147" s="4"/>
      <c r="K147" s="4"/>
      <c r="L147" s="4"/>
      <c r="M147" s="4"/>
      <c r="N147" s="4"/>
      <c r="O147" s="4"/>
      <c r="BZ147" s="4"/>
    </row>
    <row r="148" spans="1:78">
      <c r="A148" s="4"/>
      <c r="B148" s="6"/>
      <c r="C148" s="4"/>
      <c r="D148" s="6"/>
      <c r="E148" s="4"/>
      <c r="F148" s="4"/>
      <c r="G148" s="4"/>
      <c r="H148" s="4"/>
      <c r="I148" s="4"/>
      <c r="J148" s="4"/>
      <c r="K148" s="4"/>
      <c r="L148" s="4"/>
      <c r="M148" s="4"/>
      <c r="N148" s="4"/>
      <c r="O148" s="4"/>
      <c r="BZ148" s="4"/>
    </row>
    <row r="149" spans="1:78">
      <c r="A149" s="4"/>
      <c r="B149" s="6"/>
      <c r="C149" s="4"/>
      <c r="D149" s="6"/>
      <c r="E149" s="4"/>
      <c r="F149" s="4"/>
      <c r="G149" s="4"/>
      <c r="H149" s="4"/>
      <c r="I149" s="4"/>
      <c r="J149" s="4"/>
      <c r="K149" s="4"/>
      <c r="L149" s="4"/>
      <c r="M149" s="4"/>
      <c r="N149" s="4"/>
      <c r="O149" s="4"/>
      <c r="BZ149" s="4"/>
    </row>
    <row r="150" spans="1:78">
      <c r="A150" s="4"/>
      <c r="B150" s="6"/>
      <c r="C150" s="4"/>
      <c r="D150" s="6"/>
      <c r="E150" s="4"/>
      <c r="F150" s="4"/>
      <c r="G150" s="4"/>
      <c r="H150" s="4"/>
      <c r="I150" s="4"/>
      <c r="J150" s="4"/>
      <c r="K150" s="4"/>
      <c r="L150" s="4"/>
      <c r="M150" s="4"/>
      <c r="N150" s="4"/>
      <c r="O150" s="4"/>
      <c r="BZ150" s="4"/>
    </row>
    <row r="151" spans="1:78">
      <c r="A151" s="4"/>
      <c r="B151" s="6"/>
      <c r="C151" s="4"/>
      <c r="D151" s="6"/>
      <c r="E151" s="4"/>
      <c r="F151" s="4"/>
      <c r="G151" s="4"/>
      <c r="H151" s="4"/>
      <c r="I151" s="4"/>
      <c r="J151" s="4"/>
      <c r="K151" s="4"/>
      <c r="L151" s="4"/>
      <c r="M151" s="4"/>
      <c r="N151" s="4"/>
      <c r="O151" s="4"/>
      <c r="BZ151" s="4"/>
    </row>
    <row r="152" spans="1:78">
      <c r="A152" s="4"/>
      <c r="B152" s="6"/>
      <c r="C152" s="4"/>
      <c r="D152" s="6"/>
      <c r="E152" s="4"/>
      <c r="F152" s="6"/>
      <c r="G152" s="4"/>
      <c r="H152" s="4"/>
      <c r="I152" s="4"/>
      <c r="J152" s="4"/>
      <c r="K152" s="4"/>
      <c r="L152" s="4"/>
      <c r="M152" s="4"/>
      <c r="N152" s="4"/>
      <c r="O152" s="4"/>
      <c r="BZ152" s="4"/>
    </row>
    <row r="153" spans="1:78">
      <c r="A153" s="4"/>
      <c r="B153" s="6"/>
      <c r="C153" s="4"/>
      <c r="D153" s="6"/>
      <c r="E153" s="4"/>
      <c r="F153" s="4"/>
      <c r="G153" s="4"/>
      <c r="H153" s="4"/>
      <c r="I153" s="4"/>
      <c r="J153" s="4"/>
      <c r="K153" s="4"/>
      <c r="L153" s="4"/>
      <c r="M153" s="4"/>
      <c r="N153" s="4"/>
      <c r="O153" s="4"/>
      <c r="BZ153" s="4"/>
    </row>
    <row r="154" spans="1:78">
      <c r="A154" s="4"/>
      <c r="B154" s="6"/>
      <c r="C154" s="4"/>
      <c r="D154" s="6"/>
      <c r="E154" s="4"/>
      <c r="F154" s="4"/>
      <c r="G154" s="4"/>
      <c r="H154" s="4"/>
      <c r="I154" s="4"/>
      <c r="J154" s="4"/>
      <c r="K154" s="4"/>
      <c r="L154" s="4"/>
      <c r="M154" s="4"/>
      <c r="N154" s="4"/>
      <c r="O154" s="4"/>
      <c r="BZ154" s="4"/>
    </row>
    <row r="155" spans="1:78">
      <c r="A155" s="4"/>
      <c r="B155" s="6"/>
      <c r="C155" s="4"/>
      <c r="D155" s="6"/>
      <c r="E155" s="4"/>
      <c r="F155" s="4"/>
      <c r="G155" s="4"/>
      <c r="H155" s="4"/>
      <c r="I155" s="4"/>
      <c r="J155" s="4"/>
      <c r="K155" s="4"/>
      <c r="L155" s="4"/>
      <c r="M155" s="4"/>
      <c r="N155" s="4"/>
      <c r="O155" s="4"/>
      <c r="BZ155" s="4"/>
    </row>
    <row r="156" spans="1:78">
      <c r="A156" s="4"/>
      <c r="B156" s="6"/>
      <c r="C156" s="4"/>
      <c r="D156" s="6"/>
      <c r="E156" s="4"/>
      <c r="F156" s="4"/>
      <c r="G156" s="4"/>
      <c r="H156" s="4"/>
      <c r="I156" s="4"/>
      <c r="J156" s="4"/>
      <c r="K156" s="4"/>
      <c r="L156" s="4"/>
      <c r="M156" s="4"/>
      <c r="N156" s="4"/>
      <c r="O156" s="4"/>
      <c r="BZ156" s="4"/>
    </row>
    <row r="157" spans="1:78">
      <c r="A157" s="4"/>
      <c r="B157" s="6"/>
      <c r="C157" s="4"/>
      <c r="D157" s="6"/>
      <c r="E157" s="4"/>
      <c r="F157" s="4"/>
      <c r="G157" s="4"/>
      <c r="H157" s="4"/>
      <c r="I157" s="4"/>
      <c r="J157" s="4"/>
      <c r="K157" s="4"/>
      <c r="L157" s="4"/>
      <c r="M157" s="4"/>
      <c r="N157" s="4"/>
      <c r="O157" s="4"/>
      <c r="BZ157" s="4"/>
    </row>
    <row r="158" spans="1:78">
      <c r="A158" s="4"/>
      <c r="B158" s="6"/>
      <c r="C158" s="4"/>
      <c r="D158" s="6"/>
      <c r="E158" s="4"/>
      <c r="F158" s="4"/>
      <c r="G158" s="10"/>
      <c r="H158" s="4"/>
      <c r="I158" s="4"/>
      <c r="J158" s="4"/>
      <c r="K158" s="4"/>
      <c r="L158" s="4"/>
      <c r="M158" s="4"/>
      <c r="N158" s="4"/>
      <c r="O158" s="4"/>
      <c r="BZ158" s="4"/>
    </row>
    <row r="159" spans="1:78">
      <c r="A159" s="4"/>
      <c r="B159" s="6"/>
      <c r="C159" s="4"/>
      <c r="D159" s="6"/>
      <c r="E159" s="4"/>
      <c r="F159" s="4"/>
      <c r="G159" s="4"/>
      <c r="H159" s="4"/>
      <c r="I159" s="4"/>
      <c r="J159" s="4"/>
      <c r="K159" s="4"/>
      <c r="L159" s="4"/>
      <c r="M159" s="4"/>
      <c r="N159" s="4"/>
      <c r="O159" s="4"/>
      <c r="BZ159" s="4"/>
    </row>
    <row r="160" spans="1:78">
      <c r="A160" s="4"/>
      <c r="B160" s="6"/>
      <c r="C160" s="4"/>
      <c r="D160" s="6"/>
      <c r="E160" s="4"/>
      <c r="F160" s="4"/>
      <c r="G160" s="4"/>
      <c r="H160" s="4"/>
      <c r="I160" s="4"/>
      <c r="J160" s="4"/>
      <c r="K160" s="4"/>
      <c r="L160" s="4"/>
      <c r="M160" s="4"/>
      <c r="N160" s="4"/>
      <c r="O160" s="4"/>
      <c r="BZ160" s="4"/>
    </row>
    <row r="161" spans="1:78">
      <c r="A161" s="4"/>
      <c r="B161" s="6"/>
      <c r="C161" s="4"/>
      <c r="D161" s="6"/>
      <c r="E161" s="4"/>
      <c r="F161" s="4"/>
      <c r="G161" s="4"/>
      <c r="H161" s="4"/>
      <c r="I161" s="4"/>
      <c r="J161" s="4"/>
      <c r="K161" s="4"/>
      <c r="L161" s="4"/>
      <c r="M161" s="4"/>
      <c r="N161" s="4"/>
      <c r="O161" s="4"/>
      <c r="BZ161" s="4"/>
    </row>
    <row r="162" spans="1:78">
      <c r="A162" s="4"/>
      <c r="B162" s="6"/>
      <c r="C162" s="4"/>
      <c r="D162" s="6"/>
      <c r="E162" s="4"/>
      <c r="F162" s="4"/>
      <c r="G162" s="4"/>
      <c r="H162" s="4"/>
      <c r="I162" s="4"/>
      <c r="J162" s="4"/>
      <c r="K162" s="4"/>
      <c r="L162" s="4"/>
      <c r="M162" s="4"/>
      <c r="N162" s="4"/>
      <c r="O162" s="4"/>
      <c r="BZ162" s="4"/>
    </row>
    <row r="163" spans="1:78">
      <c r="A163" s="4"/>
      <c r="B163" s="6"/>
      <c r="C163" s="4"/>
      <c r="D163" s="6"/>
      <c r="E163" s="4"/>
      <c r="F163" s="4"/>
      <c r="G163" s="4"/>
      <c r="H163" s="4"/>
      <c r="I163" s="4"/>
      <c r="J163" s="4"/>
      <c r="K163" s="4"/>
      <c r="L163" s="4"/>
      <c r="M163" s="4"/>
      <c r="N163" s="4"/>
      <c r="O163" s="4"/>
      <c r="BZ163" s="4"/>
    </row>
    <row r="164" spans="1:78">
      <c r="A164" s="4"/>
      <c r="B164" s="6"/>
      <c r="C164" s="4"/>
      <c r="D164" s="6"/>
      <c r="E164" s="4"/>
      <c r="F164" s="4"/>
      <c r="G164" s="4"/>
      <c r="H164" s="4"/>
      <c r="I164" s="4"/>
      <c r="J164" s="4"/>
      <c r="K164" s="4"/>
      <c r="L164" s="4"/>
      <c r="M164" s="4"/>
      <c r="N164" s="4"/>
      <c r="O164" s="4"/>
      <c r="BZ164" s="4"/>
    </row>
    <row r="165" spans="1:78">
      <c r="A165" s="4"/>
      <c r="B165" s="6"/>
      <c r="C165" s="4"/>
      <c r="D165" s="6"/>
      <c r="E165" s="4"/>
      <c r="F165" s="4"/>
      <c r="G165" s="10"/>
      <c r="H165" s="4"/>
      <c r="I165" s="4"/>
      <c r="J165" s="4"/>
      <c r="K165" s="4"/>
      <c r="L165" s="18"/>
      <c r="M165" s="4"/>
      <c r="N165" s="4"/>
      <c r="O165" s="4"/>
      <c r="BZ165" s="4"/>
    </row>
    <row r="166" spans="1:78">
      <c r="A166" s="4"/>
      <c r="B166" s="6"/>
      <c r="C166" s="4"/>
      <c r="D166" s="6"/>
      <c r="E166" s="4"/>
      <c r="F166" s="4"/>
      <c r="G166" s="4"/>
      <c r="H166" s="4"/>
      <c r="I166" s="4"/>
      <c r="J166" s="4"/>
      <c r="K166" s="4"/>
      <c r="L166" s="4"/>
      <c r="M166" s="4"/>
      <c r="N166" s="4"/>
      <c r="O166" s="4"/>
      <c r="BZ166" s="4"/>
    </row>
    <row r="167" spans="1:78">
      <c r="A167" s="4"/>
      <c r="B167" s="6"/>
      <c r="C167" s="4"/>
      <c r="D167" s="6"/>
      <c r="E167" s="4"/>
      <c r="F167" s="4"/>
      <c r="G167" s="4"/>
      <c r="H167" s="4"/>
      <c r="I167" s="4"/>
      <c r="J167" s="4"/>
      <c r="K167" s="4"/>
      <c r="L167" s="4"/>
      <c r="M167" s="4"/>
      <c r="N167" s="4"/>
      <c r="O167" s="4"/>
      <c r="BZ167" s="4"/>
    </row>
    <row r="168" spans="1:78">
      <c r="A168" s="4"/>
      <c r="B168" s="6"/>
      <c r="C168" s="4"/>
      <c r="D168" s="6"/>
      <c r="E168" s="4"/>
      <c r="F168" s="4"/>
      <c r="G168" s="4"/>
      <c r="H168" s="4"/>
      <c r="I168" s="4"/>
      <c r="J168" s="4"/>
      <c r="K168" s="4"/>
      <c r="L168" s="18"/>
      <c r="M168" s="4"/>
      <c r="N168" s="4"/>
      <c r="O168" s="4"/>
      <c r="BZ168" s="4"/>
    </row>
  </sheetData>
  <sheetProtection algorithmName="SHA-512" hashValue="hoKxEBn9auwO8DuJntxvax5a//LhWPgsBgwoBF4eJyzjMVQhK6AgOtDeRTPccBlQnJNUwXlrreHg1/hmN/3ikw==" saltValue="5W1DHjl2T2HArtcsHdwNag==" spinCount="100000" sheet="1" selectLockedCells="1" selectUnlockedCells="1"/>
  <mergeCells count="11">
    <mergeCell ref="L8:M8"/>
    <mergeCell ref="L9:M9"/>
    <mergeCell ref="K12:O19"/>
    <mergeCell ref="B2:B6"/>
    <mergeCell ref="D2:D6"/>
    <mergeCell ref="F2:F6"/>
    <mergeCell ref="F114:F118"/>
    <mergeCell ref="D114:D118"/>
    <mergeCell ref="B114:B118"/>
    <mergeCell ref="K21:O21"/>
    <mergeCell ref="N44:O44"/>
  </mergeCells>
  <phoneticPr fontId="2" type="noConversion"/>
  <pageMargins left="0.13" right="0.28000000000000003" top="0.26" bottom="0.43" header="0.18" footer="0.24"/>
  <pageSetup paperSize="9" orientation="portrait" horizontalDpi="4294967294" verticalDpi="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S81"/>
  <sheetViews>
    <sheetView zoomScaleNormal="100" workbookViewId="0">
      <selection activeCell="I27" sqref="I27"/>
    </sheetView>
  </sheetViews>
  <sheetFormatPr defaultRowHeight="12.75"/>
  <cols>
    <col min="1" max="1" width="3.28515625" style="33" customWidth="1"/>
    <col min="3" max="3" width="18.28515625" customWidth="1"/>
    <col min="4" max="4" width="15.28515625" customWidth="1"/>
    <col min="5" max="5" width="7.85546875" customWidth="1"/>
    <col min="6" max="6" width="12.85546875" customWidth="1"/>
    <col min="7" max="7" width="3" customWidth="1"/>
    <col min="8" max="8" width="10.85546875" customWidth="1"/>
    <col min="9" max="9" width="10.28515625" customWidth="1"/>
    <col min="13" max="13" width="2.28515625" customWidth="1"/>
    <col min="14" max="14" width="9.7109375" bestFit="1" customWidth="1"/>
    <col min="17" max="17" width="13" bestFit="1" customWidth="1"/>
    <col min="19" max="19" width="0.85546875" customWidth="1"/>
    <col min="21" max="21" width="1" customWidth="1"/>
    <col min="23" max="23" width="0.7109375" customWidth="1"/>
    <col min="25" max="25" width="1" customWidth="1"/>
    <col min="27" max="27" width="0.85546875" customWidth="1"/>
    <col min="29" max="29" width="0.7109375" customWidth="1"/>
    <col min="31" max="31" width="1" customWidth="1"/>
    <col min="33" max="33" width="1" customWidth="1"/>
    <col min="35" max="35" width="1" customWidth="1"/>
    <col min="37" max="37" width="1" customWidth="1"/>
    <col min="39" max="39" width="1" customWidth="1"/>
  </cols>
  <sheetData>
    <row r="1" spans="1:45">
      <c r="A1" s="185">
        <v>21</v>
      </c>
      <c r="B1" s="38" t="s">
        <v>146</v>
      </c>
      <c r="C1" s="219">
        <v>75</v>
      </c>
      <c r="D1" s="38" t="s">
        <v>34</v>
      </c>
      <c r="E1" s="34"/>
      <c r="F1" s="34"/>
      <c r="G1" s="34"/>
      <c r="H1" s="34"/>
      <c r="I1" s="34"/>
      <c r="J1" s="34"/>
      <c r="K1" s="34"/>
      <c r="L1" s="34"/>
      <c r="M1" s="34"/>
      <c r="N1" s="34"/>
      <c r="O1" s="34">
        <v>1</v>
      </c>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row>
    <row r="2" spans="1:45">
      <c r="A2" s="35">
        <v>9</v>
      </c>
      <c r="B2" s="38" t="s">
        <v>146</v>
      </c>
      <c r="C2" s="34"/>
      <c r="D2" s="34"/>
      <c r="E2" s="34"/>
      <c r="F2" s="34"/>
      <c r="G2" s="34"/>
      <c r="H2" s="34"/>
      <c r="I2" s="34"/>
      <c r="J2" s="34"/>
      <c r="K2" s="34"/>
      <c r="L2" s="34"/>
      <c r="M2" s="34"/>
      <c r="N2" s="34"/>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34"/>
      <c r="AQ2" s="34"/>
      <c r="AR2" s="34"/>
      <c r="AS2" s="34"/>
    </row>
    <row r="3" spans="1:45">
      <c r="A3" s="35"/>
      <c r="B3" s="34"/>
      <c r="C3" s="34"/>
      <c r="D3" s="34"/>
      <c r="E3" s="34"/>
      <c r="F3" s="34"/>
      <c r="G3" s="34"/>
      <c r="H3" s="34"/>
      <c r="I3" s="34"/>
      <c r="J3" s="34"/>
      <c r="K3" s="34"/>
      <c r="L3" s="34"/>
      <c r="M3" s="34"/>
      <c r="N3" s="34"/>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34"/>
      <c r="AQ3" s="34"/>
      <c r="AR3" s="34"/>
      <c r="AS3" s="34"/>
    </row>
    <row r="4" spans="1:45" ht="18">
      <c r="M4" s="35"/>
      <c r="N4" s="35"/>
      <c r="O4" s="198"/>
      <c r="P4" s="36" t="s">
        <v>132</v>
      </c>
      <c r="Q4" s="199" t="s">
        <v>6</v>
      </c>
      <c r="R4" s="200" t="s">
        <v>133</v>
      </c>
      <c r="S4" s="196"/>
      <c r="T4" s="201" t="s">
        <v>134</v>
      </c>
      <c r="U4" s="196"/>
      <c r="V4" s="202" t="s">
        <v>135</v>
      </c>
      <c r="W4" s="196"/>
      <c r="X4" s="200" t="s">
        <v>136</v>
      </c>
      <c r="Y4" s="196"/>
      <c r="Z4" s="203" t="s">
        <v>137</v>
      </c>
      <c r="AA4" s="196"/>
      <c r="AB4" s="204" t="s">
        <v>138</v>
      </c>
      <c r="AC4" s="196"/>
      <c r="AD4" s="205" t="s">
        <v>139</v>
      </c>
      <c r="AE4" s="196"/>
      <c r="AF4" s="206" t="s">
        <v>140</v>
      </c>
      <c r="AG4" s="196"/>
      <c r="AH4" s="207" t="s">
        <v>141</v>
      </c>
      <c r="AI4" s="196"/>
      <c r="AJ4" s="208" t="s">
        <v>142</v>
      </c>
      <c r="AK4" s="196"/>
      <c r="AL4" s="209" t="s">
        <v>143</v>
      </c>
      <c r="AM4" s="196"/>
      <c r="AN4" s="210" t="s">
        <v>144</v>
      </c>
      <c r="AO4" s="198"/>
      <c r="AP4" s="34"/>
      <c r="AQ4" s="34"/>
      <c r="AR4" s="34"/>
      <c r="AS4" s="34"/>
    </row>
    <row r="5" spans="1:45" ht="12.75" customHeight="1">
      <c r="O5" s="211" t="s">
        <v>145</v>
      </c>
      <c r="P5" s="197">
        <f>materiaallijst!L8</f>
        <v>0</v>
      </c>
      <c r="Q5" s="224" t="str">
        <f>materiaallijst!$L$3</f>
        <v>selecteer een wit vlak door deze aan te klikken</v>
      </c>
      <c r="R5" s="217">
        <f>'1 dag'!S27*-1</f>
        <v>0</v>
      </c>
      <c r="S5" s="216"/>
      <c r="T5" s="216">
        <f>'1 dag'!S35*-1</f>
        <v>0</v>
      </c>
      <c r="U5" s="216"/>
      <c r="V5" s="216">
        <f>'1 dag'!S53*-1</f>
        <v>0</v>
      </c>
      <c r="W5" s="216"/>
      <c r="X5" s="216"/>
      <c r="Y5" s="216"/>
      <c r="Z5" s="216">
        <f>'1 dag'!I53*-1</f>
        <v>0</v>
      </c>
      <c r="AA5" s="216"/>
      <c r="AB5" s="216">
        <f>'1 dag'!E53*-1</f>
        <v>0</v>
      </c>
      <c r="AC5" s="216"/>
      <c r="AD5" s="216"/>
      <c r="AE5" s="216"/>
      <c r="AF5" s="216"/>
      <c r="AG5" s="216"/>
      <c r="AH5" s="216">
        <f>IF('1 dag'!E28,-1,0)</f>
        <v>0</v>
      </c>
      <c r="AI5" s="216"/>
      <c r="AJ5" s="216"/>
      <c r="AK5" s="216"/>
      <c r="AL5" s="216"/>
      <c r="AM5" s="216"/>
      <c r="AN5" s="216"/>
      <c r="AO5" s="198"/>
      <c r="AP5" s="34"/>
      <c r="AQ5" s="34"/>
      <c r="AR5" s="34"/>
      <c r="AS5" s="34"/>
    </row>
    <row r="6" spans="1:45" ht="12.75" customHeight="1">
      <c r="A6" s="35"/>
      <c r="B6" s="34"/>
      <c r="C6" s="34"/>
      <c r="D6" s="34"/>
      <c r="E6" s="34"/>
      <c r="F6" s="34"/>
      <c r="G6" s="34"/>
      <c r="H6" s="34"/>
      <c r="I6" s="34"/>
      <c r="J6" s="34"/>
      <c r="K6" s="34"/>
      <c r="L6" s="34"/>
      <c r="M6" s="35"/>
      <c r="N6" s="35"/>
      <c r="O6" s="211" t="s">
        <v>5</v>
      </c>
      <c r="P6" s="197">
        <f>P5+1</f>
        <v>1</v>
      </c>
      <c r="Q6" s="224" t="str">
        <f>Q5</f>
        <v>selecteer een wit vlak door deze aan te klikken</v>
      </c>
      <c r="R6" s="217">
        <f>'1 dag'!S27</f>
        <v>0</v>
      </c>
      <c r="S6" s="216"/>
      <c r="T6" s="217">
        <f>'1 dag'!S35</f>
        <v>0</v>
      </c>
      <c r="U6" s="216"/>
      <c r="V6" s="217">
        <f>'1 dag'!S53</f>
        <v>0</v>
      </c>
      <c r="W6" s="216"/>
      <c r="X6" s="216"/>
      <c r="Y6" s="216"/>
      <c r="Z6" s="217">
        <f>'1 dag'!I53</f>
        <v>0</v>
      </c>
      <c r="AA6" s="216"/>
      <c r="AB6" s="217">
        <f>'1 dag'!E53</f>
        <v>0</v>
      </c>
      <c r="AC6" s="216"/>
      <c r="AD6" s="216"/>
      <c r="AE6" s="216"/>
      <c r="AF6" s="216"/>
      <c r="AG6" s="216"/>
      <c r="AH6" s="216">
        <f>IF('1 dag'!E28,1,0)</f>
        <v>0</v>
      </c>
      <c r="AI6" s="216"/>
      <c r="AJ6" s="216"/>
      <c r="AK6" s="216"/>
      <c r="AL6" s="216"/>
      <c r="AM6" s="216"/>
      <c r="AN6" s="216"/>
      <c r="AO6" s="198"/>
      <c r="AP6" s="34"/>
      <c r="AQ6" s="34"/>
      <c r="AR6" s="34"/>
      <c r="AS6" s="34"/>
    </row>
    <row r="7" spans="1:45" ht="12.75" customHeight="1">
      <c r="A7" s="35"/>
      <c r="B7" s="35"/>
      <c r="C7" s="35"/>
      <c r="D7" s="35"/>
      <c r="E7" s="35"/>
      <c r="F7" s="35"/>
      <c r="G7" s="35"/>
      <c r="H7" s="35"/>
      <c r="I7" s="35"/>
      <c r="J7" s="35"/>
      <c r="K7" s="35"/>
      <c r="L7" s="35"/>
      <c r="M7" s="35"/>
      <c r="N7" s="35"/>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34"/>
      <c r="AQ7" s="34"/>
      <c r="AR7" s="34"/>
      <c r="AS7" s="34"/>
    </row>
    <row r="8" spans="1:45" ht="12.75" customHeight="1">
      <c r="N8" s="195"/>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34"/>
      <c r="AQ8" s="34"/>
      <c r="AR8" s="34"/>
      <c r="AS8" s="34"/>
    </row>
    <row r="9" spans="1:45" ht="12.75" customHeight="1">
      <c r="N9" s="195"/>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row>
    <row r="10" spans="1:45">
      <c r="A10" s="194"/>
      <c r="B10" s="36" t="s">
        <v>26</v>
      </c>
      <c r="C10" s="36" t="s">
        <v>6</v>
      </c>
      <c r="D10" s="36" t="s">
        <v>27</v>
      </c>
      <c r="E10" s="36"/>
      <c r="F10" s="36" t="s">
        <v>28</v>
      </c>
      <c r="G10" s="36"/>
      <c r="H10" s="194" t="s">
        <v>29</v>
      </c>
      <c r="I10" s="36" t="s">
        <v>30</v>
      </c>
      <c r="J10" s="36" t="s">
        <v>31</v>
      </c>
      <c r="K10" s="36" t="s">
        <v>32</v>
      </c>
      <c r="L10" s="194" t="s">
        <v>19</v>
      </c>
      <c r="M10" s="194"/>
      <c r="N10" s="194"/>
      <c r="O10" s="194"/>
      <c r="P10" s="194"/>
      <c r="Q10" s="194"/>
      <c r="R10" s="194"/>
      <c r="S10" s="194"/>
      <c r="T10" s="194"/>
      <c r="U10" s="194"/>
      <c r="V10" s="194"/>
      <c r="W10" s="194"/>
      <c r="X10" s="194"/>
      <c r="Y10" s="194"/>
      <c r="Z10" s="194"/>
      <c r="AA10" s="194"/>
      <c r="AB10" s="194"/>
      <c r="AC10" s="194"/>
      <c r="AD10" s="194"/>
      <c r="AE10" s="194"/>
      <c r="AF10" s="34"/>
      <c r="AG10" s="34"/>
      <c r="AH10" s="34"/>
      <c r="AI10" s="34"/>
      <c r="AJ10" s="34"/>
      <c r="AK10" s="34"/>
      <c r="AL10" s="34"/>
      <c r="AM10" s="34"/>
      <c r="AN10" s="34"/>
      <c r="AO10" s="34"/>
      <c r="AP10" s="34"/>
      <c r="AQ10" s="34"/>
      <c r="AR10" s="34"/>
      <c r="AS10" s="34"/>
    </row>
    <row r="11" spans="1:45">
      <c r="A11" s="194"/>
      <c r="B11" s="212"/>
      <c r="C11" s="213" t="str">
        <f>'1 dag'!$O$6</f>
        <v>selecteer een wit vlak door deze aan te klikken</v>
      </c>
      <c r="D11" s="213" t="str">
        <f>'1 dag'!$O$7</f>
        <v>begin met typen en vul de gevraagde gegevens svp in.</v>
      </c>
      <c r="E11" s="213">
        <f>'1 dag'!$O$8</f>
        <v>0</v>
      </c>
      <c r="F11" s="213">
        <f>'1 dag'!$O$9</f>
        <v>0</v>
      </c>
      <c r="G11" s="242" t="s">
        <v>87</v>
      </c>
      <c r="H11" s="215">
        <f>factr!F35</f>
        <v>75</v>
      </c>
      <c r="I11" s="214">
        <f ca="1">factr!F59</f>
        <v>0</v>
      </c>
      <c r="J11" s="214">
        <f ca="1">factr!$C$12</f>
        <v>44324</v>
      </c>
      <c r="K11" s="215"/>
      <c r="L11" s="215">
        <f>factr!I35</f>
        <v>0</v>
      </c>
      <c r="M11" s="215" t="s">
        <v>155</v>
      </c>
      <c r="N11" s="216"/>
      <c r="O11" s="216"/>
      <c r="P11" s="216"/>
      <c r="Q11" s="216"/>
      <c r="R11" s="216"/>
      <c r="S11" s="216"/>
      <c r="T11" s="216"/>
      <c r="U11" s="244" t="s">
        <v>33</v>
      </c>
      <c r="V11" s="216">
        <f>factr!F33*-1</f>
        <v>-75</v>
      </c>
      <c r="W11" s="245">
        <f>X11</f>
        <v>2</v>
      </c>
      <c r="X11" s="245">
        <f>'1 dag'!S16+2</f>
        <v>2</v>
      </c>
      <c r="Y11" s="216"/>
      <c r="Z11" s="194"/>
      <c r="AA11" s="194"/>
      <c r="AB11" s="194"/>
      <c r="AC11" s="194"/>
      <c r="AD11" s="194"/>
      <c r="AE11" s="194"/>
      <c r="AF11" s="34"/>
      <c r="AG11" s="34"/>
      <c r="AH11" s="34"/>
      <c r="AI11" s="34"/>
      <c r="AJ11" s="34"/>
      <c r="AK11" s="34"/>
      <c r="AL11" s="34"/>
      <c r="AM11" s="34"/>
      <c r="AN11" s="34"/>
      <c r="AO11" s="34"/>
      <c r="AP11" s="34"/>
      <c r="AQ11" s="34"/>
      <c r="AR11" s="34"/>
      <c r="AS11" s="34"/>
    </row>
    <row r="12" spans="1:45">
      <c r="A12" s="194"/>
      <c r="B12" s="36" t="s">
        <v>26</v>
      </c>
      <c r="C12" s="36" t="s">
        <v>6</v>
      </c>
      <c r="D12" s="36" t="s">
        <v>27</v>
      </c>
      <c r="E12" s="36"/>
      <c r="F12" s="36" t="s">
        <v>28</v>
      </c>
      <c r="G12" s="36"/>
      <c r="H12" s="194" t="s">
        <v>29</v>
      </c>
      <c r="I12" s="36" t="s">
        <v>30</v>
      </c>
      <c r="J12" s="36" t="s">
        <v>31</v>
      </c>
      <c r="K12" s="36" t="s">
        <v>32</v>
      </c>
      <c r="L12" s="194" t="s">
        <v>19</v>
      </c>
      <c r="M12" s="194"/>
      <c r="N12" s="194"/>
      <c r="O12" s="194"/>
      <c r="P12" s="194"/>
      <c r="Q12" s="194"/>
      <c r="R12" s="194"/>
      <c r="S12" s="194"/>
      <c r="T12" s="194"/>
      <c r="U12" s="194"/>
      <c r="V12" s="194"/>
      <c r="W12" s="194"/>
      <c r="X12" s="194"/>
      <c r="Y12" s="194"/>
      <c r="Z12" s="194"/>
      <c r="AA12" s="194"/>
      <c r="AB12" s="194"/>
      <c r="AC12" s="194"/>
      <c r="AD12" s="194"/>
      <c r="AE12" s="194"/>
      <c r="AF12" s="34"/>
      <c r="AG12" s="34"/>
      <c r="AH12" s="34"/>
      <c r="AI12" s="34"/>
      <c r="AJ12" s="34"/>
      <c r="AK12" s="34"/>
      <c r="AL12" s="34"/>
      <c r="AM12" s="34"/>
      <c r="AN12" s="34"/>
      <c r="AO12" s="34"/>
      <c r="AP12" s="34"/>
      <c r="AQ12" s="34"/>
      <c r="AR12" s="34"/>
      <c r="AS12" s="34"/>
    </row>
    <row r="13" spans="1:45">
      <c r="A13" s="35"/>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row>
    <row r="14" spans="1:45">
      <c r="A14" s="39"/>
      <c r="B14" s="34"/>
      <c r="C14" s="34"/>
      <c r="D14" s="34"/>
      <c r="E14" s="34"/>
      <c r="F14" s="34"/>
      <c r="G14" s="34"/>
      <c r="H14" s="34"/>
      <c r="I14" s="34"/>
      <c r="J14" s="34"/>
      <c r="K14" s="34"/>
      <c r="L14" s="34"/>
      <c r="M14" s="34"/>
      <c r="N14" s="34"/>
      <c r="AP14" s="34"/>
      <c r="AQ14" s="34"/>
      <c r="AR14" s="34"/>
      <c r="AS14" s="34"/>
    </row>
    <row r="15" spans="1:45">
      <c r="A15" s="35"/>
      <c r="B15" s="34"/>
      <c r="C15" s="34"/>
      <c r="D15" s="34"/>
      <c r="E15" s="34"/>
      <c r="F15" s="34"/>
      <c r="G15" s="40"/>
      <c r="H15" s="40"/>
      <c r="I15" s="41"/>
      <c r="J15" s="42"/>
      <c r="K15" s="40"/>
      <c r="L15" s="41"/>
      <c r="M15" s="41"/>
      <c r="N15" s="34"/>
      <c r="AP15" s="34"/>
      <c r="AQ15" s="34"/>
      <c r="AR15" s="34"/>
      <c r="AS15" s="34"/>
    </row>
    <row r="16" spans="1:45">
      <c r="A16"/>
      <c r="N16" s="34"/>
      <c r="AP16" s="34"/>
      <c r="AQ16" s="34"/>
      <c r="AR16" s="34"/>
      <c r="AS16" s="34"/>
    </row>
    <row r="17" spans="1:45">
      <c r="A17"/>
      <c r="N17" s="34"/>
      <c r="AP17" s="34"/>
      <c r="AQ17" s="34"/>
      <c r="AR17" s="34"/>
      <c r="AS17" s="34"/>
    </row>
    <row r="18" spans="1:45">
      <c r="A18"/>
      <c r="N18" s="34"/>
      <c r="AP18" s="34"/>
      <c r="AQ18" s="34"/>
      <c r="AR18" s="34"/>
      <c r="AS18" s="34"/>
    </row>
    <row r="19" spans="1:45">
      <c r="A19"/>
      <c r="N19" s="34"/>
      <c r="AP19" s="34"/>
      <c r="AQ19" s="34"/>
      <c r="AR19" s="34"/>
      <c r="AS19" s="34"/>
    </row>
    <row r="20" spans="1:45">
      <c r="A20"/>
      <c r="N20" s="34"/>
      <c r="AP20" s="34"/>
      <c r="AQ20" s="34"/>
      <c r="AR20" s="34"/>
      <c r="AS20" s="34"/>
    </row>
    <row r="21" spans="1:45">
      <c r="A21"/>
      <c r="N21" s="34"/>
      <c r="AP21" s="34"/>
      <c r="AQ21" s="34"/>
      <c r="AR21" s="34"/>
      <c r="AS21" s="34"/>
    </row>
    <row r="22" spans="1:45">
      <c r="A22"/>
      <c r="N22" s="34"/>
      <c r="AP22" s="34"/>
      <c r="AQ22" s="34"/>
      <c r="AR22" s="34"/>
      <c r="AS22" s="34"/>
    </row>
    <row r="23" spans="1:45">
      <c r="A23"/>
      <c r="N23" s="34"/>
      <c r="AP23" s="34"/>
      <c r="AQ23" s="34"/>
      <c r="AR23" s="34"/>
      <c r="AS23" s="34"/>
    </row>
    <row r="24" spans="1:45">
      <c r="A24"/>
      <c r="N24" s="34"/>
      <c r="AP24" s="34"/>
      <c r="AQ24" s="34"/>
      <c r="AR24" s="34"/>
      <c r="AS24" s="34"/>
    </row>
    <row r="25" spans="1:45">
      <c r="A25"/>
      <c r="N25" s="34"/>
      <c r="AP25" s="34"/>
      <c r="AQ25" s="34"/>
      <c r="AR25" s="34"/>
      <c r="AS25" s="34"/>
    </row>
    <row r="26" spans="1:45">
      <c r="A26"/>
      <c r="N26" s="34"/>
      <c r="AP26" s="34"/>
      <c r="AQ26" s="34"/>
      <c r="AR26" s="34"/>
      <c r="AS26" s="34"/>
    </row>
    <row r="27" spans="1:45">
      <c r="A27"/>
      <c r="N27" s="34"/>
      <c r="AP27" s="34"/>
      <c r="AQ27" s="34"/>
      <c r="AR27" s="34"/>
      <c r="AS27" s="34"/>
    </row>
    <row r="28" spans="1:45">
      <c r="A28"/>
      <c r="N28" s="34"/>
      <c r="AP28" s="34"/>
      <c r="AQ28" s="34"/>
      <c r="AR28" s="34"/>
      <c r="AS28" s="34"/>
    </row>
    <row r="29" spans="1:45">
      <c r="A29"/>
      <c r="N29" s="34"/>
      <c r="AP29" s="34"/>
      <c r="AQ29" s="34"/>
      <c r="AR29" s="34"/>
      <c r="AS29" s="34"/>
    </row>
    <row r="30" spans="1:45">
      <c r="A30"/>
      <c r="N30" s="34"/>
      <c r="AP30" s="34"/>
      <c r="AQ30" s="34"/>
      <c r="AR30" s="34"/>
      <c r="AS30" s="34"/>
    </row>
    <row r="31" spans="1:45">
      <c r="A31"/>
      <c r="N31" s="34"/>
      <c r="AP31" s="34"/>
      <c r="AQ31" s="34"/>
      <c r="AR31" s="34"/>
      <c r="AS31" s="34"/>
    </row>
    <row r="32" spans="1:45">
      <c r="A32"/>
      <c r="N32" s="34"/>
      <c r="AP32" s="34"/>
      <c r="AQ32" s="34"/>
      <c r="AR32" s="34"/>
      <c r="AS32" s="34"/>
    </row>
    <row r="33" spans="1:45">
      <c r="A33"/>
      <c r="N33" s="34"/>
      <c r="AP33" s="34"/>
      <c r="AQ33" s="34"/>
      <c r="AR33" s="34"/>
      <c r="AS33" s="34"/>
    </row>
    <row r="34" spans="1:45">
      <c r="A34"/>
      <c r="N34" s="34"/>
      <c r="AP34" s="34"/>
      <c r="AQ34" s="34"/>
      <c r="AR34" s="34"/>
      <c r="AS34" s="34"/>
    </row>
    <row r="35" spans="1:45">
      <c r="A35"/>
      <c r="N35" s="34"/>
      <c r="AP35" s="34"/>
      <c r="AQ35" s="34"/>
      <c r="AR35" s="34"/>
      <c r="AS35" s="34"/>
    </row>
    <row r="36" spans="1:45">
      <c r="A36"/>
      <c r="N36" s="34"/>
      <c r="AP36" s="34"/>
      <c r="AQ36" s="34"/>
      <c r="AR36" s="34"/>
      <c r="AS36" s="34"/>
    </row>
    <row r="37" spans="1:45">
      <c r="A37"/>
      <c r="N37" s="34"/>
      <c r="AP37" s="34"/>
      <c r="AQ37" s="34"/>
      <c r="AR37" s="34"/>
      <c r="AS37" s="34"/>
    </row>
    <row r="38" spans="1:45">
      <c r="A38"/>
      <c r="N38" s="34"/>
      <c r="AP38" s="34"/>
      <c r="AQ38" s="34"/>
      <c r="AR38" s="34"/>
      <c r="AS38" s="34"/>
    </row>
    <row r="39" spans="1:45">
      <c r="A39"/>
      <c r="N39" s="34"/>
      <c r="AP39" s="34"/>
      <c r="AQ39" s="34"/>
      <c r="AR39" s="34"/>
      <c r="AS39" s="34"/>
    </row>
    <row r="40" spans="1:45">
      <c r="A40"/>
      <c r="N40" s="34"/>
      <c r="AP40" s="34"/>
      <c r="AQ40" s="34"/>
      <c r="AR40" s="34"/>
      <c r="AS40" s="34"/>
    </row>
    <row r="41" spans="1:45">
      <c r="A41"/>
      <c r="N41" s="34"/>
      <c r="AP41" s="34"/>
      <c r="AQ41" s="34"/>
      <c r="AR41" s="34"/>
      <c r="AS41" s="34"/>
    </row>
    <row r="42" spans="1:45">
      <c r="A42"/>
      <c r="N42" s="34"/>
      <c r="AP42" s="34"/>
      <c r="AQ42" s="34"/>
      <c r="AR42" s="34"/>
      <c r="AS42" s="34"/>
    </row>
    <row r="43" spans="1:45">
      <c r="A43"/>
      <c r="N43" s="34"/>
      <c r="AP43" s="34"/>
      <c r="AQ43" s="34"/>
      <c r="AR43" s="34"/>
      <c r="AS43" s="34"/>
    </row>
    <row r="44" spans="1:45">
      <c r="A44"/>
      <c r="N44" s="34"/>
      <c r="AP44" s="34"/>
      <c r="AQ44" s="34"/>
      <c r="AR44" s="34"/>
      <c r="AS44" s="34"/>
    </row>
    <row r="45" spans="1:45">
      <c r="A45"/>
      <c r="N45" s="34"/>
      <c r="AP45" s="34"/>
      <c r="AQ45" s="34"/>
      <c r="AR45" s="34"/>
      <c r="AS45" s="34"/>
    </row>
    <row r="46" spans="1:45">
      <c r="A46"/>
      <c r="N46" s="34"/>
      <c r="AP46" s="34"/>
      <c r="AQ46" s="34"/>
      <c r="AR46" s="34"/>
      <c r="AS46" s="34"/>
    </row>
    <row r="47" spans="1:45">
      <c r="A47"/>
      <c r="N47" s="34"/>
      <c r="AP47" s="34"/>
      <c r="AQ47" s="34"/>
      <c r="AR47" s="34"/>
      <c r="AS47" s="34"/>
    </row>
    <row r="48" spans="1:45">
      <c r="A48"/>
      <c r="N48" s="34"/>
      <c r="AP48" s="34"/>
      <c r="AQ48" s="34"/>
      <c r="AR48" s="34"/>
      <c r="AS48" s="34"/>
    </row>
    <row r="49" spans="1:45">
      <c r="A49"/>
      <c r="N49" s="34"/>
      <c r="AP49" s="34"/>
      <c r="AQ49" s="34"/>
      <c r="AR49" s="34"/>
      <c r="AS49" s="34"/>
    </row>
    <row r="50" spans="1:45">
      <c r="A50"/>
      <c r="N50" s="34"/>
      <c r="AP50" s="34"/>
      <c r="AQ50" s="34"/>
      <c r="AR50" s="34"/>
      <c r="AS50" s="34"/>
    </row>
    <row r="51" spans="1:45">
      <c r="A51"/>
      <c r="N51" s="34"/>
      <c r="AP51" s="34"/>
      <c r="AQ51" s="34"/>
      <c r="AR51" s="34"/>
      <c r="AS51" s="34"/>
    </row>
    <row r="52" spans="1:45">
      <c r="A52"/>
      <c r="N52" s="34"/>
      <c r="AP52" s="34"/>
      <c r="AQ52" s="34"/>
      <c r="AR52" s="34"/>
      <c r="AS52" s="34"/>
    </row>
    <row r="53" spans="1:45">
      <c r="A53"/>
      <c r="N53" s="34"/>
      <c r="AP53" s="34"/>
      <c r="AQ53" s="34"/>
      <c r="AR53" s="34"/>
      <c r="AS53" s="34"/>
    </row>
    <row r="54" spans="1:45">
      <c r="A54"/>
      <c r="N54" s="34"/>
      <c r="AP54" s="34"/>
      <c r="AQ54" s="34"/>
      <c r="AR54" s="34"/>
      <c r="AS54" s="34"/>
    </row>
    <row r="55" spans="1:45">
      <c r="A55"/>
      <c r="N55" s="34"/>
      <c r="AP55" s="34"/>
      <c r="AQ55" s="34"/>
      <c r="AR55" s="34"/>
      <c r="AS55" s="34"/>
    </row>
    <row r="56" spans="1:45">
      <c r="A56"/>
      <c r="N56" s="34"/>
      <c r="AP56" s="34"/>
      <c r="AQ56" s="34"/>
      <c r="AR56" s="34"/>
      <c r="AS56" s="34"/>
    </row>
    <row r="57" spans="1:45">
      <c r="A57"/>
      <c r="N57" s="34"/>
      <c r="AP57" s="34"/>
      <c r="AQ57" s="34"/>
      <c r="AR57" s="34"/>
      <c r="AS57" s="34"/>
    </row>
    <row r="58" spans="1:45">
      <c r="A58"/>
      <c r="N58" s="34"/>
      <c r="AP58" s="34"/>
      <c r="AQ58" s="34"/>
      <c r="AR58" s="34"/>
      <c r="AS58" s="34"/>
    </row>
    <row r="59" spans="1:45">
      <c r="A59"/>
      <c r="N59" s="34"/>
      <c r="AP59" s="34"/>
      <c r="AQ59" s="34"/>
      <c r="AR59" s="34"/>
      <c r="AS59" s="34"/>
    </row>
    <row r="60" spans="1:45">
      <c r="A60"/>
      <c r="N60" s="34"/>
      <c r="AP60" s="34"/>
      <c r="AQ60" s="34"/>
      <c r="AR60" s="34"/>
      <c r="AS60" s="34"/>
    </row>
    <row r="61" spans="1:45">
      <c r="A61"/>
      <c r="N61" s="34"/>
      <c r="AP61" s="34"/>
      <c r="AQ61" s="34"/>
      <c r="AR61" s="34"/>
      <c r="AS61" s="34"/>
    </row>
    <row r="62" spans="1:45">
      <c r="A62"/>
      <c r="N62" s="34"/>
      <c r="AP62" s="34"/>
      <c r="AQ62" s="34"/>
      <c r="AR62" s="34"/>
      <c r="AS62" s="34"/>
    </row>
    <row r="63" spans="1:45">
      <c r="A63"/>
      <c r="N63" s="34"/>
      <c r="AP63" s="34"/>
      <c r="AQ63" s="34"/>
      <c r="AR63" s="34"/>
      <c r="AS63" s="34"/>
    </row>
    <row r="64" spans="1:45">
      <c r="A64"/>
      <c r="N64" s="34"/>
      <c r="AP64" s="34"/>
      <c r="AQ64" s="34"/>
      <c r="AR64" s="34"/>
      <c r="AS64" s="34"/>
    </row>
    <row r="65" spans="1:45">
      <c r="A65"/>
      <c r="N65" s="34"/>
      <c r="AP65" s="34"/>
      <c r="AQ65" s="34"/>
      <c r="AR65" s="34"/>
      <c r="AS65" s="34"/>
    </row>
    <row r="66" spans="1:45">
      <c r="A66"/>
      <c r="N66" s="34"/>
      <c r="AP66" s="34"/>
      <c r="AQ66" s="34"/>
      <c r="AR66" s="34"/>
      <c r="AS66" s="34"/>
    </row>
    <row r="67" spans="1:45">
      <c r="A67"/>
      <c r="N67" s="34"/>
      <c r="AP67" s="34"/>
      <c r="AQ67" s="34"/>
      <c r="AR67" s="34"/>
      <c r="AS67" s="34"/>
    </row>
    <row r="68" spans="1:45">
      <c r="A68"/>
      <c r="N68" s="34"/>
      <c r="AP68" s="34"/>
      <c r="AQ68" s="34"/>
      <c r="AR68" s="34"/>
      <c r="AS68" s="34"/>
    </row>
    <row r="69" spans="1:45">
      <c r="A69"/>
      <c r="N69" s="34"/>
      <c r="AP69" s="34"/>
      <c r="AQ69" s="34"/>
      <c r="AR69" s="34"/>
      <c r="AS69" s="34"/>
    </row>
    <row r="70" spans="1:45">
      <c r="A70"/>
      <c r="N70" s="34"/>
      <c r="AP70" s="34"/>
      <c r="AQ70" s="34"/>
      <c r="AR70" s="34"/>
      <c r="AS70" s="34"/>
    </row>
    <row r="71" spans="1:45">
      <c r="A71"/>
      <c r="N71" s="34"/>
      <c r="AP71" s="34"/>
      <c r="AQ71" s="34"/>
      <c r="AR71" s="34"/>
      <c r="AS71" s="34"/>
    </row>
    <row r="72" spans="1:45">
      <c r="A72"/>
      <c r="N72" s="34"/>
      <c r="AP72" s="34"/>
      <c r="AQ72" s="34"/>
      <c r="AR72" s="34"/>
      <c r="AS72" s="34"/>
    </row>
    <row r="73" spans="1:45">
      <c r="A73"/>
      <c r="N73" s="34"/>
      <c r="AP73" s="34"/>
      <c r="AQ73" s="34"/>
      <c r="AR73" s="34"/>
      <c r="AS73" s="34"/>
    </row>
    <row r="74" spans="1:45">
      <c r="A74"/>
      <c r="N74" s="34"/>
      <c r="AP74" s="34"/>
      <c r="AQ74" s="34"/>
      <c r="AR74" s="34"/>
      <c r="AS74" s="34"/>
    </row>
    <row r="75" spans="1:45">
      <c r="A75"/>
      <c r="N75" s="34"/>
      <c r="AP75" s="34"/>
      <c r="AQ75" s="34"/>
      <c r="AR75" s="34"/>
      <c r="AS75" s="34"/>
    </row>
    <row r="76" spans="1:45">
      <c r="A76"/>
      <c r="N76" s="34"/>
      <c r="AP76" s="34"/>
      <c r="AQ76" s="34"/>
      <c r="AR76" s="34"/>
      <c r="AS76" s="34"/>
    </row>
    <row r="77" spans="1:45">
      <c r="A77"/>
      <c r="N77" s="34"/>
      <c r="AP77" s="34"/>
      <c r="AQ77" s="34"/>
      <c r="AR77" s="34"/>
      <c r="AS77" s="34"/>
    </row>
    <row r="78" spans="1:45">
      <c r="A78"/>
      <c r="N78" s="34"/>
      <c r="AP78" s="34"/>
      <c r="AQ78" s="34"/>
      <c r="AR78" s="34"/>
      <c r="AS78" s="34"/>
    </row>
    <row r="79" spans="1:45">
      <c r="A79"/>
    </row>
    <row r="80" spans="1:45">
      <c r="A80"/>
    </row>
    <row r="81" spans="1:1">
      <c r="A81"/>
    </row>
  </sheetData>
  <sheetProtection algorithmName="SHA-512" hashValue="ih0uW/VJr20LqmgWozHoethw7yI1ilui9vumHMRd+jptWuYEv30ve2tNlIml1bSJ/gj5bwd87qBiB/yuWgL5fQ==" saltValue="HH0I81x8EfjJR1IjPO8Dxg==" spinCount="100000" sheet="1" objects="1" scenarios="1" selectLockedCells="1" selectUnlockedCells="1"/>
  <phoneticPr fontId="2" type="noConversion"/>
  <pageMargins left="0.7" right="0.7" top="0.75" bottom="0.75" header="0.3" footer="0.3"/>
  <pageSetup paperSize="9" orientation="portrait" verticalDpi="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C0FF4-259A-4D5E-9DA8-0572B6E33E75}">
  <dimension ref="C1:U2"/>
  <sheetViews>
    <sheetView zoomScale="115" zoomScaleNormal="115" workbookViewId="0">
      <selection activeCell="AO8" sqref="AO8"/>
    </sheetView>
  </sheetViews>
  <sheetFormatPr defaultRowHeight="12.75"/>
  <cols>
    <col min="3" max="3" width="21.85546875" style="222" customWidth="1"/>
    <col min="5" max="5" width="9.140625" style="222"/>
    <col min="6" max="6" width="9.85546875" customWidth="1"/>
    <col min="7" max="7" width="11.42578125" customWidth="1"/>
    <col min="8" max="8" width="12.42578125" customWidth="1"/>
    <col min="9" max="9" width="10.85546875" customWidth="1"/>
    <col min="11" max="11" width="9.28515625" customWidth="1"/>
    <col min="12" max="13" width="9.85546875" customWidth="1"/>
    <col min="15" max="15" width="10" customWidth="1"/>
    <col min="21" max="21" width="9.140625" style="222"/>
    <col min="22" max="22" width="9.85546875" customWidth="1"/>
    <col min="23" max="23" width="10.42578125" customWidth="1"/>
    <col min="26" max="26" width="9.42578125" customWidth="1"/>
    <col min="29" max="29" width="14.140625" customWidth="1"/>
    <col min="30" max="30" width="13.42578125" customWidth="1"/>
    <col min="31" max="31" width="14.7109375" customWidth="1"/>
    <col min="34" max="34" width="9.28515625" customWidth="1"/>
    <col min="36" max="36" width="14.28515625" customWidth="1"/>
    <col min="40" max="40" width="9.28515625" customWidth="1"/>
  </cols>
  <sheetData>
    <row r="1" spans="3:8">
      <c r="C1" s="321">
        <f>'1 dag'!$S$16</f>
        <v>0</v>
      </c>
      <c r="G1" s="322">
        <f>materiaallijst!$K$1</f>
        <v>0</v>
      </c>
    </row>
    <row r="2" spans="3:8">
      <c r="C2" s="192" t="str">
        <f>'1 dag'!$O$6</f>
        <v>selecteer een wit vlak door deze aan te klikken</v>
      </c>
      <c r="G2" s="323">
        <f>'1 dag'!$S$17</f>
        <v>0</v>
      </c>
      <c r="H2" s="283" t="s">
        <v>180</v>
      </c>
    </row>
  </sheetData>
  <sheetProtection algorithmName="SHA-512" hashValue="l0D8h+L4ruCA+qnvgAJ4UwLotMZW2/THGVGSZam44Ara24wsS93PviOb+8wYfrXHMIHd3gX7xn5/N69WasjY1g==" saltValue="En+moUtGcEVfy3TFuZTIBA==" spinCount="100000" sheet="1" objects="1" scenarios="1" selectLockedCells="1" selectUnlockedCells="1"/>
  <pageMargins left="0" right="0" top="7.874015748031496E-2" bottom="7.874015748031496E-2" header="0" footer="0"/>
  <pageSetup paperSize="9" orientation="portrait" horizontalDpi="0" verticalDpi="0" r:id="rId1"/>
  <headerFooter scaleWithDoc="0"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29A23-A89D-4B64-87D2-8A7AA35049B0}">
  <dimension ref="A1:N59"/>
  <sheetViews>
    <sheetView workbookViewId="0">
      <selection activeCell="N61" sqref="N61"/>
    </sheetView>
  </sheetViews>
  <sheetFormatPr defaultRowHeight="12.75"/>
  <cols>
    <col min="1" max="1" width="4.42578125" customWidth="1"/>
    <col min="2" max="2" width="9.140625" style="250"/>
    <col min="3" max="3" width="10.28515625" bestFit="1" customWidth="1"/>
    <col min="4" max="4" width="10" customWidth="1"/>
    <col min="6" max="6" width="9.140625" style="251"/>
    <col min="7" max="7" width="10.140625" style="252" customWidth="1"/>
    <col min="8" max="8" width="9.28515625" customWidth="1"/>
    <col min="9" max="9" width="11.28515625" bestFit="1" customWidth="1"/>
    <col min="10" max="10" width="12.140625" bestFit="1" customWidth="1"/>
    <col min="11" max="11" width="6.85546875" customWidth="1"/>
  </cols>
  <sheetData>
    <row r="1" spans="2:14">
      <c r="J1" s="3"/>
      <c r="N1" s="253" t="s">
        <v>167</v>
      </c>
    </row>
    <row r="2" spans="2:14">
      <c r="J2" s="3"/>
    </row>
    <row r="3" spans="2:14">
      <c r="J3" s="3"/>
    </row>
    <row r="4" spans="2:14">
      <c r="J4" s="3"/>
    </row>
    <row r="5" spans="2:14">
      <c r="J5" s="3"/>
    </row>
    <row r="6" spans="2:14">
      <c r="J6" s="3"/>
    </row>
    <row r="7" spans="2:14">
      <c r="J7" s="3"/>
    </row>
    <row r="8" spans="2:14">
      <c r="G8" s="254"/>
      <c r="J8" s="3"/>
    </row>
    <row r="9" spans="2:14">
      <c r="J9" s="3"/>
    </row>
    <row r="11" spans="2:14" ht="15">
      <c r="E11" s="255"/>
      <c r="J11" s="3"/>
    </row>
    <row r="12" spans="2:14">
      <c r="H12" s="256" t="str">
        <f>Eng!$C$11</f>
        <v>selecteer een wit vlak door deze aan te klikken</v>
      </c>
      <c r="I12" s="257"/>
    </row>
    <row r="13" spans="2:14">
      <c r="B13" s="258"/>
      <c r="H13" s="256" t="str">
        <f>Eng!$D$11</f>
        <v>begin met typen en vul de gevraagde gegevens svp in.</v>
      </c>
    </row>
    <row r="14" spans="2:14">
      <c r="C14" s="259"/>
      <c r="H14" s="256">
        <f>Eng!$E$11</f>
        <v>0</v>
      </c>
      <c r="I14" s="256">
        <f>Eng!$F$11</f>
        <v>0</v>
      </c>
      <c r="J14" s="3"/>
    </row>
    <row r="15" spans="2:14">
      <c r="J15" s="3"/>
    </row>
    <row r="16" spans="2:14">
      <c r="B16" s="260" t="str">
        <f>IF(J51&lt;0,"Creditnota*","")</f>
        <v>Creditnota*</v>
      </c>
      <c r="C16" s="261"/>
      <c r="G16" s="262"/>
      <c r="K16" s="3"/>
    </row>
    <row r="17" spans="1:11">
      <c r="C17" s="261" t="s">
        <v>16</v>
      </c>
      <c r="D17" s="263">
        <f>'1 dag'!$S$16+1</f>
        <v>1</v>
      </c>
      <c r="H17" s="264"/>
    </row>
    <row r="18" spans="1:11">
      <c r="C18" s="261" t="s">
        <v>17</v>
      </c>
      <c r="D18" s="265">
        <f>Eng!$B$11</f>
        <v>0</v>
      </c>
      <c r="E18" s="256" t="s">
        <v>33</v>
      </c>
      <c r="K18" s="3"/>
    </row>
    <row r="20" spans="1:11">
      <c r="B20" s="266" t="s">
        <v>132</v>
      </c>
      <c r="C20" s="220"/>
      <c r="D20" s="220"/>
      <c r="E20" s="220"/>
      <c r="F20" s="267" t="s">
        <v>168</v>
      </c>
      <c r="G20" s="268" t="s">
        <v>169</v>
      </c>
      <c r="H20" s="220"/>
      <c r="I20" s="269" t="s">
        <v>170</v>
      </c>
      <c r="J20" s="3"/>
      <c r="K20" s="3"/>
    </row>
    <row r="21" spans="1:11" ht="14.25">
      <c r="A21" s="270"/>
      <c r="B21" s="271">
        <f>D17-1</f>
        <v>0</v>
      </c>
      <c r="C21" s="272" t="s">
        <v>171</v>
      </c>
      <c r="D21" s="273"/>
      <c r="E21" s="274"/>
      <c r="F21" s="275">
        <v>-1</v>
      </c>
      <c r="G21" s="276">
        <f>Eng!$C$1</f>
        <v>75</v>
      </c>
      <c r="H21" s="277"/>
      <c r="I21" s="278">
        <f>IF(G21&gt;0,F21*G21,"")</f>
        <v>-75</v>
      </c>
      <c r="J21" s="279"/>
      <c r="K21" s="3"/>
    </row>
    <row r="22" spans="1:11" ht="14.25">
      <c r="B22" s="271"/>
      <c r="C22" s="272"/>
      <c r="D22" s="273"/>
      <c r="E22" s="274"/>
      <c r="F22" s="275"/>
      <c r="G22" s="276"/>
      <c r="H22" s="277"/>
      <c r="I22" s="278" t="str">
        <f t="shared" ref="I22:I23" si="0">IF(G22&gt;0,F22*G22,"")</f>
        <v/>
      </c>
      <c r="J22" s="280"/>
      <c r="K22" s="3"/>
    </row>
    <row r="23" spans="1:11" ht="14.25">
      <c r="B23" s="271"/>
      <c r="C23" s="272"/>
      <c r="D23" s="274"/>
      <c r="E23" s="274"/>
      <c r="F23" s="275"/>
      <c r="G23" s="276"/>
      <c r="H23" s="277"/>
      <c r="I23" s="278" t="str">
        <f t="shared" si="0"/>
        <v/>
      </c>
      <c r="J23" s="281"/>
      <c r="K23" s="3"/>
    </row>
    <row r="24" spans="1:11" ht="13.5">
      <c r="B24" s="282"/>
      <c r="C24" s="283"/>
      <c r="D24" s="284"/>
      <c r="E24" s="282"/>
      <c r="F24" s="285"/>
      <c r="G24" s="286"/>
      <c r="H24" s="287"/>
      <c r="I24" s="288"/>
      <c r="J24" s="289">
        <f>SUM(I21:I23)</f>
        <v>-75</v>
      </c>
      <c r="K24" s="290" t="s">
        <v>172</v>
      </c>
    </row>
    <row r="25" spans="1:11">
      <c r="B25" s="266" t="s">
        <v>132</v>
      </c>
      <c r="C25" s="291"/>
      <c r="D25" s="220"/>
      <c r="E25" s="292"/>
      <c r="F25" s="293" t="s">
        <v>168</v>
      </c>
      <c r="G25" s="268" t="s">
        <v>169</v>
      </c>
      <c r="H25" s="294"/>
      <c r="I25" s="269" t="s">
        <v>173</v>
      </c>
    </row>
    <row r="26" spans="1:11" ht="14.25">
      <c r="B26" s="271"/>
      <c r="C26" s="271"/>
      <c r="D26" s="271"/>
      <c r="E26" s="295"/>
      <c r="F26" s="275"/>
      <c r="G26" s="276"/>
      <c r="H26" s="277"/>
      <c r="I26" s="278" t="str">
        <f>IF(G26&gt;0,F26*G26,"")</f>
        <v/>
      </c>
      <c r="J26" s="296"/>
      <c r="K26" s="3"/>
    </row>
    <row r="27" spans="1:11" ht="15">
      <c r="C27" s="272"/>
      <c r="D27" s="273"/>
      <c r="E27" s="273"/>
      <c r="F27" s="275"/>
      <c r="G27" s="276"/>
      <c r="H27" s="277"/>
      <c r="I27" s="278" t="str">
        <f t="shared" ref="I27:I35" si="1">IF(G27&gt;0,F27*G27,"")</f>
        <v/>
      </c>
      <c r="J27" s="296"/>
      <c r="K27" s="255"/>
    </row>
    <row r="28" spans="1:11" ht="15">
      <c r="B28" s="297"/>
      <c r="D28" s="216"/>
      <c r="E28" s="274"/>
      <c r="F28" s="275"/>
      <c r="G28" s="276"/>
      <c r="H28" s="277"/>
      <c r="I28" s="278" t="str">
        <f t="shared" si="1"/>
        <v/>
      </c>
      <c r="J28" s="296"/>
      <c r="K28" s="255"/>
    </row>
    <row r="29" spans="1:11" ht="14.25">
      <c r="B29" s="271"/>
      <c r="C29" s="297"/>
      <c r="D29" s="274"/>
      <c r="E29" s="298"/>
      <c r="F29" s="275"/>
      <c r="G29" s="276"/>
      <c r="H29" s="277"/>
      <c r="I29" s="278" t="str">
        <f t="shared" si="1"/>
        <v/>
      </c>
      <c r="J29" s="299"/>
    </row>
    <row r="30" spans="1:11" ht="14.25">
      <c r="B30" s="271"/>
      <c r="C30" s="297"/>
      <c r="D30" s="300"/>
      <c r="E30" s="274"/>
      <c r="F30" s="275"/>
      <c r="G30" s="276"/>
      <c r="H30" s="277"/>
      <c r="I30" s="278" t="str">
        <f t="shared" si="1"/>
        <v/>
      </c>
      <c r="J30" s="301"/>
    </row>
    <row r="31" spans="1:11" ht="14.25">
      <c r="B31" s="271"/>
      <c r="C31" s="297"/>
      <c r="D31" s="300"/>
      <c r="E31" s="274"/>
      <c r="F31" s="275"/>
      <c r="G31" s="276"/>
      <c r="H31" s="277"/>
      <c r="I31" s="278" t="str">
        <f t="shared" si="1"/>
        <v/>
      </c>
      <c r="J31" s="281"/>
    </row>
    <row r="32" spans="1:11" ht="14.25">
      <c r="B32" s="271"/>
      <c r="C32" s="297"/>
      <c r="D32" s="274"/>
      <c r="E32" s="274"/>
      <c r="F32" s="275"/>
      <c r="G32" s="276"/>
      <c r="H32" s="277"/>
      <c r="I32" s="278" t="str">
        <f t="shared" si="1"/>
        <v/>
      </c>
      <c r="J32" s="281"/>
    </row>
    <row r="33" spans="1:11" ht="14.25">
      <c r="A33" s="283"/>
      <c r="B33" s="271"/>
      <c r="C33" s="297"/>
      <c r="D33" s="274"/>
      <c r="E33" s="274"/>
      <c r="F33" s="275"/>
      <c r="G33" s="276"/>
      <c r="H33" s="277"/>
      <c r="I33" s="278" t="str">
        <f t="shared" si="1"/>
        <v/>
      </c>
      <c r="J33" s="288"/>
    </row>
    <row r="34" spans="1:11" ht="14.25">
      <c r="A34" s="259"/>
      <c r="B34" s="271"/>
      <c r="C34" s="297"/>
      <c r="D34" s="274"/>
      <c r="E34" s="274"/>
      <c r="F34" s="275"/>
      <c r="G34" s="276"/>
      <c r="H34" s="277"/>
      <c r="I34" s="278" t="str">
        <f t="shared" si="1"/>
        <v/>
      </c>
      <c r="J34" s="302"/>
      <c r="K34" s="283"/>
    </row>
    <row r="35" spans="1:11" ht="14.25">
      <c r="B35" s="271"/>
      <c r="C35" s="297"/>
      <c r="D35" s="274"/>
      <c r="E35" s="274"/>
      <c r="F35" s="275"/>
      <c r="G35" s="276"/>
      <c r="H35" s="277"/>
      <c r="I35" s="278" t="str">
        <f t="shared" si="1"/>
        <v/>
      </c>
      <c r="J35" s="288"/>
      <c r="K35" s="259"/>
    </row>
    <row r="36" spans="1:11" ht="13.5">
      <c r="B36" s="282"/>
      <c r="C36" s="303"/>
      <c r="D36" s="3"/>
      <c r="E36" s="283"/>
      <c r="F36" s="285"/>
      <c r="G36" s="254"/>
      <c r="H36" s="304"/>
      <c r="I36" s="279"/>
      <c r="J36" s="289">
        <f>SUM(I26:I35)</f>
        <v>0</v>
      </c>
      <c r="K36" s="304" t="s">
        <v>174</v>
      </c>
    </row>
    <row r="37" spans="1:11">
      <c r="B37" s="266" t="s">
        <v>132</v>
      </c>
      <c r="C37" s="291"/>
      <c r="D37" s="305"/>
      <c r="E37" s="306"/>
      <c r="F37" s="293" t="s">
        <v>168</v>
      </c>
      <c r="G37" s="268" t="s">
        <v>169</v>
      </c>
      <c r="H37" s="294"/>
      <c r="I37" s="269" t="s">
        <v>175</v>
      </c>
      <c r="J37" s="279"/>
    </row>
    <row r="38" spans="1:11" ht="14.25">
      <c r="B38" s="271"/>
      <c r="C38" s="297"/>
      <c r="D38" s="274"/>
      <c r="E38" s="274"/>
      <c r="F38" s="275"/>
      <c r="G38" s="276"/>
      <c r="H38" s="277"/>
      <c r="I38" s="278" t="str">
        <f>IF(G38&gt;0,F38*G38,"")</f>
        <v/>
      </c>
      <c r="J38" s="296"/>
    </row>
    <row r="39" spans="1:11" ht="14.25">
      <c r="B39" s="271"/>
      <c r="C39" s="297"/>
      <c r="D39" s="273"/>
      <c r="E39" s="297"/>
      <c r="F39" s="275"/>
      <c r="G39" s="276"/>
      <c r="H39" s="277"/>
      <c r="I39" s="278" t="str">
        <f t="shared" ref="I39:I47" si="2">IF(G39&gt;0,F39*G39,"")</f>
        <v/>
      </c>
      <c r="J39" s="296"/>
    </row>
    <row r="40" spans="1:11" ht="14.25">
      <c r="B40" s="271"/>
      <c r="C40" s="297"/>
      <c r="D40" s="271"/>
      <c r="E40" s="297"/>
      <c r="F40" s="275"/>
      <c r="G40" s="276"/>
      <c r="H40" s="277"/>
      <c r="I40" s="278" t="str">
        <f t="shared" si="2"/>
        <v/>
      </c>
      <c r="J40" s="296"/>
    </row>
    <row r="41" spans="1:11" ht="14.25">
      <c r="B41" s="271"/>
      <c r="C41" s="297"/>
      <c r="D41" s="271"/>
      <c r="E41" s="297"/>
      <c r="F41" s="275"/>
      <c r="G41" s="276"/>
      <c r="H41" s="277"/>
      <c r="I41" s="278" t="str">
        <f t="shared" si="2"/>
        <v/>
      </c>
      <c r="J41" s="299"/>
    </row>
    <row r="42" spans="1:11" ht="14.25">
      <c r="A42" s="283"/>
      <c r="B42" s="271"/>
      <c r="C42" s="297"/>
      <c r="D42" s="271"/>
      <c r="E42" s="297"/>
      <c r="F42" s="275"/>
      <c r="G42" s="276"/>
      <c r="H42" s="277"/>
      <c r="I42" s="278" t="str">
        <f t="shared" si="2"/>
        <v/>
      </c>
      <c r="J42" s="301"/>
      <c r="K42" s="283"/>
    </row>
    <row r="43" spans="1:11" ht="14.25">
      <c r="A43" s="283"/>
      <c r="B43" s="271"/>
      <c r="C43" s="297"/>
      <c r="D43" s="271"/>
      <c r="E43" s="297"/>
      <c r="F43" s="275"/>
      <c r="G43" s="276"/>
      <c r="H43" s="277"/>
      <c r="I43" s="278" t="str">
        <f t="shared" si="2"/>
        <v/>
      </c>
      <c r="J43" s="281"/>
      <c r="K43" s="283"/>
    </row>
    <row r="44" spans="1:11" ht="14.25">
      <c r="B44" s="271"/>
      <c r="C44" s="297"/>
      <c r="D44" s="271"/>
      <c r="E44" s="297"/>
      <c r="F44" s="275"/>
      <c r="G44" s="276"/>
      <c r="H44" s="277"/>
      <c r="I44" s="278" t="str">
        <f t="shared" si="2"/>
        <v/>
      </c>
      <c r="J44" s="281"/>
    </row>
    <row r="45" spans="1:11" ht="14.25">
      <c r="B45" s="271"/>
      <c r="C45" s="297"/>
      <c r="D45" s="271"/>
      <c r="E45" s="297"/>
      <c r="F45" s="275"/>
      <c r="G45" s="276"/>
      <c r="H45" s="277"/>
      <c r="I45" s="278" t="str">
        <f t="shared" si="2"/>
        <v/>
      </c>
      <c r="J45" s="288"/>
    </row>
    <row r="46" spans="1:11" ht="14.25">
      <c r="B46" s="271"/>
      <c r="C46" s="297"/>
      <c r="D46" s="271"/>
      <c r="E46" s="297"/>
      <c r="F46" s="275"/>
      <c r="G46" s="276"/>
      <c r="H46" s="277"/>
      <c r="I46" s="278" t="str">
        <f t="shared" si="2"/>
        <v/>
      </c>
      <c r="J46" s="302"/>
    </row>
    <row r="47" spans="1:11" ht="14.25">
      <c r="B47" s="271"/>
      <c r="C47" s="297"/>
      <c r="D47" s="271"/>
      <c r="E47" s="297"/>
      <c r="F47" s="275"/>
      <c r="G47" s="276"/>
      <c r="H47" s="277"/>
      <c r="I47" s="278" t="str">
        <f t="shared" si="2"/>
        <v/>
      </c>
      <c r="J47" s="288"/>
    </row>
    <row r="48" spans="1:11" ht="13.5">
      <c r="B48" s="271"/>
      <c r="C48" s="297"/>
      <c r="D48" s="271"/>
      <c r="E48" s="297"/>
      <c r="F48" s="307"/>
      <c r="G48" s="286"/>
      <c r="I48" s="279"/>
      <c r="J48" s="289">
        <f>SUM(I38:I47)</f>
        <v>0</v>
      </c>
      <c r="K48" s="304" t="s">
        <v>176</v>
      </c>
    </row>
    <row r="49" spans="1:10">
      <c r="B49" s="271"/>
      <c r="C49" s="297"/>
      <c r="D49" s="271"/>
      <c r="E49" s="297"/>
      <c r="F49" s="307"/>
    </row>
    <row r="50" spans="1:10" ht="15">
      <c r="B50" s="271"/>
      <c r="C50" s="297"/>
      <c r="D50" s="271"/>
      <c r="E50" s="297"/>
      <c r="F50" s="307"/>
      <c r="J50" s="308"/>
    </row>
    <row r="51" spans="1:10" ht="15">
      <c r="B51" s="309"/>
      <c r="F51" s="310"/>
      <c r="I51" s="311" t="s">
        <v>177</v>
      </c>
      <c r="J51" s="312">
        <f>IF(J48+J36+J24=0,"€ 0,00",J24+J36+J48)</f>
        <v>-75</v>
      </c>
    </row>
    <row r="52" spans="1:10" ht="13.5">
      <c r="B52" s="313">
        <f>'[1]HH jes'!X54</f>
        <v>9</v>
      </c>
      <c r="C52" s="192" t="s">
        <v>178</v>
      </c>
      <c r="D52" s="314">
        <f>J36</f>
        <v>0</v>
      </c>
      <c r="E52" s="315"/>
      <c r="F52" s="316">
        <f>J36/(100+B52)*B52</f>
        <v>0</v>
      </c>
    </row>
    <row r="53" spans="1:10" ht="13.5">
      <c r="B53" s="313">
        <f>'[1]HH jes'!X55</f>
        <v>21</v>
      </c>
      <c r="C53" s="192" t="s">
        <v>178</v>
      </c>
      <c r="D53" s="314">
        <f>J48</f>
        <v>0</v>
      </c>
      <c r="E53" s="315"/>
      <c r="F53" s="317">
        <f>J48/(100+B53)*B53</f>
        <v>0</v>
      </c>
    </row>
    <row r="54" spans="1:10" ht="13.5">
      <c r="B54" s="318"/>
      <c r="C54" s="192" t="s">
        <v>179</v>
      </c>
      <c r="D54" s="315"/>
      <c r="E54" s="315"/>
      <c r="F54" s="316">
        <f>F52+F53</f>
        <v>0</v>
      </c>
    </row>
    <row r="56" spans="1:10">
      <c r="B56" s="318"/>
      <c r="G56" s="254"/>
      <c r="J56" s="3"/>
    </row>
    <row r="57" spans="1:10">
      <c r="B57" s="318"/>
      <c r="G57" s="254"/>
      <c r="J57" s="3"/>
    </row>
    <row r="58" spans="1:10" ht="14.25">
      <c r="A58" s="318"/>
      <c r="B58" s="283" t="str">
        <f>IF(J51&gt;0,"Wilt U zo vriendelijk zijn om het bedrag uiterlijk:","*)U mag dit bedrag in mindering brengen of: Het bedrag is inmiddels naar U overgemaakt")</f>
        <v>*)U mag dit bedrag in mindering brengen of: Het bedrag is inmiddels naar U overgemaakt</v>
      </c>
      <c r="I58" s="319" t="str">
        <f>IF(B58="U mag dit bedrag in mindering brengen of: Het bedrag is inmiddels naar U overgemaakt","",N1)</f>
        <v>,</v>
      </c>
      <c r="J58" s="283" t="str">
        <f>IF(J51&gt;0,"aan ons over te maken","")</f>
        <v/>
      </c>
    </row>
    <row r="59" spans="1:10">
      <c r="B59" s="283"/>
      <c r="C59" s="311"/>
      <c r="F59" s="320"/>
      <c r="I59" s="279"/>
    </row>
  </sheetData>
  <sheetProtection algorithmName="SHA-512" hashValue="HoBULqu8VA9LWIjAeKIt+qievXBJz9ip/ZKx+FlYPVvwhpT37ZaWiyw5dWyZk+Bljk67yc55UNT0E25MgHBV4g==" saltValue="GnWpVyNpK3aijqpJafYXMw==" spinCount="100000" sheet="1" objects="1" scenarios="1" selectLockedCells="1" selectUnlockedCells="1"/>
  <protectedRanges>
    <protectedRange sqref="K13:K15 J11:K11 H12:I12 J14:J15 H13:H14 I14" name="Bereik1"/>
  </protectedRanges>
  <pageMargins left="0.11811023622047244" right="0.11811023622047244" top="0.19685039370078741" bottom="0.19685039370078741" header="0.31496062992125984" footer="0.31496062992125984"/>
  <pageSetup paperSize="9" orientation="portrait" horizontalDpi="0"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7</vt:i4>
      </vt:variant>
      <vt:variant>
        <vt:lpstr>Benoemde bereiken</vt:lpstr>
      </vt:variant>
      <vt:variant>
        <vt:i4>4</vt:i4>
      </vt:variant>
    </vt:vector>
  </HeadingPairs>
  <TitlesOfParts>
    <vt:vector size="11" baseType="lpstr">
      <vt:lpstr>Home</vt:lpstr>
      <vt:lpstr>1 dag</vt:lpstr>
      <vt:lpstr>factr</vt:lpstr>
      <vt:lpstr>materiaallijst</vt:lpstr>
      <vt:lpstr>Eng</vt:lpstr>
      <vt:lpstr>Krt</vt:lpstr>
      <vt:lpstr>C</vt:lpstr>
      <vt:lpstr>'1 dag'!Afdrukbereik</vt:lpstr>
      <vt:lpstr>'C'!Afdrukbereik</vt:lpstr>
      <vt:lpstr>Krt!Afdrukbereik</vt:lpstr>
      <vt:lpstr>materiaallijst!Afdrukbereik</vt:lpstr>
    </vt:vector>
  </TitlesOfParts>
  <Company>achternaam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voornaam</dc:creator>
  <cp:lastModifiedBy>Eigenaar</cp:lastModifiedBy>
  <cp:lastPrinted>2021-05-08T05:31:05Z</cp:lastPrinted>
  <dcterms:created xsi:type="dcterms:W3CDTF">2013-09-02T07:16:38Z</dcterms:created>
  <dcterms:modified xsi:type="dcterms:W3CDTF">2021-05-08T05:33:13Z</dcterms:modified>
</cp:coreProperties>
</file>